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072" activeTab="3"/>
  </bookViews>
  <sheets>
    <sheet name="Graft_Data_2018_19" sheetId="6" r:id="rId1"/>
    <sheet name="Trans" sheetId="12" r:id="rId2"/>
    <sheet name="Sheet1" sheetId="10" r:id="rId3"/>
    <sheet name="W% and DI Field Screening 2018" sheetId="1" r:id="rId4"/>
  </sheets>
  <definedNames>
    <definedName name="_xlnm.Print_Area" localSheetId="0">Graft_Data_2018_19!$A$1:$AV$3</definedName>
    <definedName name="_xlnm.Print_Area" localSheetId="2">Sheet1!$A$2:$G$19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" i="6" l="1"/>
  <c r="Q3" i="6" l="1"/>
  <c r="Q4" i="6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2" i="6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42" i="6"/>
  <c r="M43" i="6"/>
  <c r="M44" i="6"/>
  <c r="M45" i="6"/>
  <c r="M2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2" i="6"/>
  <c r="Y37" i="6" l="1"/>
  <c r="X37" i="6"/>
  <c r="Y36" i="6"/>
  <c r="X36" i="6"/>
  <c r="Y35" i="6"/>
  <c r="X35" i="6"/>
  <c r="Y34" i="6"/>
  <c r="X34" i="6"/>
  <c r="Y33" i="6"/>
  <c r="X33" i="6"/>
  <c r="Y32" i="6"/>
  <c r="X32" i="6"/>
  <c r="Z32" i="6" s="1"/>
  <c r="Y31" i="6"/>
  <c r="X31" i="6"/>
  <c r="Y30" i="6"/>
  <c r="X30" i="6"/>
  <c r="Y25" i="6"/>
  <c r="X25" i="6"/>
  <c r="Y24" i="6"/>
  <c r="X24" i="6"/>
  <c r="Z24" i="6" s="1"/>
  <c r="Y23" i="6"/>
  <c r="X23" i="6"/>
  <c r="Y22" i="6"/>
  <c r="X22" i="6"/>
  <c r="Y21" i="6"/>
  <c r="X21" i="6"/>
  <c r="Y20" i="6"/>
  <c r="X20" i="6"/>
  <c r="Y19" i="6"/>
  <c r="X19" i="6"/>
  <c r="Y18" i="6"/>
  <c r="X18" i="6"/>
  <c r="Y17" i="6"/>
  <c r="X17" i="6"/>
  <c r="Y16" i="6"/>
  <c r="X16" i="6"/>
  <c r="Z16" i="6" s="1"/>
  <c r="Y15" i="6"/>
  <c r="X15" i="6"/>
  <c r="Y14" i="6"/>
  <c r="X14" i="6"/>
  <c r="Z14" i="6" s="1"/>
  <c r="Y13" i="6"/>
  <c r="X13" i="6"/>
  <c r="Y12" i="6"/>
  <c r="X12" i="6"/>
  <c r="Z12" i="6" s="1"/>
  <c r="Y11" i="6"/>
  <c r="X11" i="6"/>
  <c r="Y10" i="6"/>
  <c r="X10" i="6"/>
  <c r="Z10" i="6" s="1"/>
  <c r="Y9" i="6"/>
  <c r="X9" i="6"/>
  <c r="Y8" i="6"/>
  <c r="X8" i="6"/>
  <c r="Z8" i="6" s="1"/>
  <c r="Y7" i="6"/>
  <c r="X7" i="6"/>
  <c r="Y6" i="6"/>
  <c r="X6" i="6"/>
  <c r="Y5" i="6"/>
  <c r="X5" i="6"/>
  <c r="Z5" i="6" s="1"/>
  <c r="Y4" i="6"/>
  <c r="X4" i="6"/>
  <c r="Y3" i="6"/>
  <c r="X3" i="6"/>
  <c r="Y2" i="6"/>
  <c r="X2" i="6"/>
  <c r="Z36" i="6" l="1"/>
  <c r="Z7" i="6"/>
  <c r="Z25" i="6"/>
  <c r="Z19" i="6"/>
  <c r="Z23" i="6"/>
  <c r="Z31" i="6"/>
  <c r="Z35" i="6"/>
  <c r="Z9" i="6"/>
  <c r="Z13" i="6"/>
  <c r="Z21" i="6"/>
  <c r="Z11" i="6"/>
  <c r="Z15" i="6"/>
  <c r="Z30" i="6"/>
  <c r="Z34" i="6"/>
  <c r="Z17" i="6"/>
  <c r="Z33" i="6"/>
  <c r="Z3" i="6"/>
  <c r="Z37" i="6"/>
  <c r="Z2" i="6"/>
  <c r="Z18" i="6"/>
  <c r="Z6" i="6"/>
  <c r="Z22" i="6"/>
  <c r="Z4" i="6"/>
  <c r="Z20" i="6"/>
</calcChain>
</file>

<file path=xl/sharedStrings.xml><?xml version="1.0" encoding="utf-8"?>
<sst xmlns="http://schemas.openxmlformats.org/spreadsheetml/2006/main" count="415" uniqueCount="111">
  <si>
    <t>DI</t>
  </si>
  <si>
    <t>EG203-P4</t>
  </si>
  <si>
    <t>EG048</t>
  </si>
  <si>
    <t>VI044852</t>
  </si>
  <si>
    <t>VI045125</t>
  </si>
  <si>
    <t>VI047392</t>
  </si>
  <si>
    <t>VI047629</t>
  </si>
  <si>
    <t>VI042547</t>
  </si>
  <si>
    <t>VI042738</t>
  </si>
  <si>
    <t>VI048634</t>
  </si>
  <si>
    <t>Accession</t>
  </si>
  <si>
    <t>Rep</t>
  </si>
  <si>
    <t>Wilt%</t>
  </si>
  <si>
    <t>VI041809</t>
  </si>
  <si>
    <t>VI041943</t>
  </si>
  <si>
    <t>VI041945</t>
  </si>
  <si>
    <t>VI041979A</t>
  </si>
  <si>
    <t>VI041984</t>
  </si>
  <si>
    <t>VIO41809A</t>
  </si>
  <si>
    <t>VIO41943</t>
  </si>
  <si>
    <t>VIO41945</t>
  </si>
  <si>
    <t>VIO41979A</t>
  </si>
  <si>
    <t>VIO41984</t>
  </si>
  <si>
    <t>na</t>
  </si>
  <si>
    <t>Victoria-s/g</t>
  </si>
  <si>
    <t>Victoria-n/g</t>
  </si>
  <si>
    <t>ID</t>
  </si>
  <si>
    <t>ACCESSION</t>
  </si>
  <si>
    <t>Graft_Com_2018</t>
  </si>
  <si>
    <t>Field_Plt_Survival_2018</t>
  </si>
  <si>
    <t>pH</t>
  </si>
  <si>
    <t>Acidity</t>
  </si>
  <si>
    <t>lycopene</t>
  </si>
  <si>
    <t>SPAD_2018</t>
  </si>
  <si>
    <t>n/a</t>
  </si>
  <si>
    <t>Color</t>
  </si>
  <si>
    <t>β-Carotene</t>
  </si>
  <si>
    <t>Fengshan no.3</t>
  </si>
  <si>
    <t>Wilt%_2018</t>
  </si>
  <si>
    <t>DI_2018</t>
  </si>
  <si>
    <t>Grafted_2018</t>
  </si>
  <si>
    <t>Grafted_2019</t>
  </si>
  <si>
    <t>Graft_Com_2019</t>
  </si>
  <si>
    <t>Field_Plt_Survival_2019</t>
  </si>
  <si>
    <t>#Un_Mkt_2018</t>
  </si>
  <si>
    <t>Un_Mkt_Frt_Wt</t>
  </si>
  <si>
    <t>Tot_Yield_2018</t>
  </si>
  <si>
    <t>Tot_#Frt_2018</t>
  </si>
  <si>
    <t>Frt_Wt_2018</t>
  </si>
  <si>
    <t>Yld_per_Plt_2018</t>
  </si>
  <si>
    <t>immature_Frt_Wt_2018</t>
  </si>
  <si>
    <t>Immature_Frt_#_2018</t>
  </si>
  <si>
    <t>Tot_Yld_all_2018</t>
  </si>
  <si>
    <t>Mkt_Yld_wt_2018</t>
  </si>
  <si>
    <t>UnMkt_Yld_wt_2018</t>
  </si>
  <si>
    <t>Sol_Sol</t>
  </si>
  <si>
    <t>AntiOxi</t>
  </si>
  <si>
    <t>Tom_n/i</t>
  </si>
  <si>
    <t>VI045276R</t>
  </si>
  <si>
    <t>VI046095S</t>
  </si>
  <si>
    <t>Wilt%_2019</t>
  </si>
  <si>
    <t>DI_2019</t>
  </si>
  <si>
    <t>Mkt_#of_Frt_2018</t>
  </si>
  <si>
    <t>Mkt_Frt_wt_2018</t>
  </si>
  <si>
    <t>Mkt_Frt_Wt_2019</t>
  </si>
  <si>
    <t>Mkt_#Frt_2019</t>
  </si>
  <si>
    <t>Mkt_Avg_Frt_Wt_2019</t>
  </si>
  <si>
    <t>UnMkt_Frt_Wt_2019</t>
  </si>
  <si>
    <t>UnMkt_#Frt_2019</t>
  </si>
  <si>
    <t>UnMkt_Avg_Frt_Wt_2019</t>
  </si>
  <si>
    <t>%Graft_Com_2018</t>
  </si>
  <si>
    <t>%Graft_Com_2019</t>
  </si>
  <si>
    <t>%Field_Plt_Survival_2018</t>
  </si>
  <si>
    <t>%Field_Plt_Survival_2019</t>
  </si>
  <si>
    <t>Tot_Yld_all_2019</t>
  </si>
  <si>
    <t>Frt_L(mm)</t>
  </si>
  <si>
    <t>Frt_Width_mid</t>
  </si>
  <si>
    <t>Frt_Len_Width_Ratio</t>
  </si>
  <si>
    <t>FrtWidthmid</t>
  </si>
  <si>
    <t>input</t>
  </si>
  <si>
    <t>Accession $</t>
  </si>
  <si>
    <t>Rep $</t>
  </si>
  <si>
    <t>W2018</t>
  </si>
  <si>
    <t>W2019</t>
  </si>
  <si>
    <t>DI2018</t>
  </si>
  <si>
    <t>DI2019</t>
  </si>
  <si>
    <t>Graft2018</t>
  </si>
  <si>
    <t>Graft2019</t>
  </si>
  <si>
    <t>FPSur2018</t>
  </si>
  <si>
    <t>FPSur2019</t>
  </si>
  <si>
    <t>MktFrtwt2018</t>
  </si>
  <si>
    <t>TotYldall2018</t>
  </si>
  <si>
    <t>FrtLmm</t>
  </si>
  <si>
    <t>FrtLenWidthRatio</t>
  </si>
  <si>
    <t>SPAD2018</t>
  </si>
  <si>
    <t>SolSol</t>
  </si>
  <si>
    <t>BCarotene</t>
  </si>
  <si>
    <t>TotYldall2019</t>
  </si>
  <si>
    <t>.</t>
  </si>
  <si>
    <t>Victoriasg</t>
  </si>
  <si>
    <t>Victoriang</t>
  </si>
  <si>
    <t>;</t>
  </si>
  <si>
    <t>*Transformed value (arcsin(sqrt(x))</t>
  </si>
  <si>
    <t>W2018*</t>
  </si>
  <si>
    <t>W2019*</t>
  </si>
  <si>
    <t>DI2018*</t>
  </si>
  <si>
    <t>DI2019*</t>
  </si>
  <si>
    <t>Graft2018*</t>
  </si>
  <si>
    <t>Graft2019*</t>
  </si>
  <si>
    <t>FPSur2018*</t>
  </si>
  <si>
    <t>FPSur2019*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</si>
</sst>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0" x14ac:knownFonts="1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0"/>
      <name val="Arial"/>
      <family val="2"/>
    </font>
    <font>
      <b/>
      <sz val="11"/>
      <color theme="9" tint="-0.499984740745262"/>
      <name val="新細明體"/>
      <family val="2"/>
      <scheme val="minor"/>
    </font>
    <font>
      <sz val="11"/>
      <color rgb="FFFF0000"/>
      <name val="新細明體"/>
      <family val="2"/>
      <scheme val="minor"/>
    </font>
    <font>
      <sz val="12"/>
      <color theme="1"/>
      <name val="新細明體"/>
      <family val="2"/>
      <scheme val="minor"/>
    </font>
    <font>
      <b/>
      <sz val="11"/>
      <color rgb="FFFF0000"/>
      <name val="新細明體"/>
      <family val="2"/>
      <scheme val="minor"/>
    </font>
    <font>
      <b/>
      <sz val="1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2" fillId="0" borderId="0">
      <alignment vertical="center"/>
    </xf>
  </cellStyleXfs>
  <cellXfs count="57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2" fontId="0" fillId="0" borderId="0" xfId="0" applyNumberForma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 vertical="top"/>
    </xf>
    <xf numFmtId="0" fontId="1" fillId="0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 vertical="top"/>
    </xf>
    <xf numFmtId="0" fontId="4" fillId="3" borderId="1" xfId="0" applyFont="1" applyFill="1" applyBorder="1" applyAlignment="1">
      <alignment horizontal="right" vertical="top"/>
    </xf>
    <xf numFmtId="176" fontId="2" fillId="3" borderId="1" xfId="3" applyNumberFormat="1" applyFill="1" applyBorder="1" applyAlignment="1">
      <alignment horizontal="right" vertical="top"/>
    </xf>
    <xf numFmtId="2" fontId="2" fillId="3" borderId="1" xfId="3" applyNumberFormat="1" applyFill="1" applyBorder="1" applyAlignment="1">
      <alignment horizontal="right" vertical="top"/>
    </xf>
    <xf numFmtId="176" fontId="0" fillId="3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176" fontId="2" fillId="0" borderId="1" xfId="3" applyNumberFormat="1" applyBorder="1" applyAlignment="1">
      <alignment horizontal="right" vertical="top"/>
    </xf>
    <xf numFmtId="2" fontId="2" fillId="0" borderId="1" xfId="3" applyNumberFormat="1" applyBorder="1" applyAlignment="1">
      <alignment horizontal="right" vertical="top"/>
    </xf>
    <xf numFmtId="176" fontId="0" fillId="0" borderId="1" xfId="0" applyNumberFormat="1" applyBorder="1" applyAlignment="1">
      <alignment horizontal="right" vertical="top"/>
    </xf>
    <xf numFmtId="0" fontId="0" fillId="4" borderId="1" xfId="0" applyFill="1" applyBorder="1"/>
    <xf numFmtId="0" fontId="0" fillId="4" borderId="1" xfId="0" applyFill="1" applyBorder="1" applyAlignment="1">
      <alignment horizontal="right" vertical="top"/>
    </xf>
    <xf numFmtId="0" fontId="4" fillId="4" borderId="1" xfId="0" applyFont="1" applyFill="1" applyBorder="1" applyAlignment="1">
      <alignment horizontal="right" vertical="top"/>
    </xf>
    <xf numFmtId="176" fontId="2" fillId="4" borderId="1" xfId="3" applyNumberFormat="1" applyFill="1" applyBorder="1" applyAlignment="1">
      <alignment horizontal="right" vertical="top"/>
    </xf>
    <xf numFmtId="2" fontId="2" fillId="4" borderId="1" xfId="3" applyNumberFormat="1" applyFill="1" applyBorder="1" applyAlignment="1">
      <alignment horizontal="right" vertical="top"/>
    </xf>
    <xf numFmtId="176" fontId="0" fillId="4" borderId="1" xfId="0" applyNumberFormat="1" applyFill="1" applyBorder="1" applyAlignment="1">
      <alignment horizontal="right" vertical="top"/>
    </xf>
    <xf numFmtId="0" fontId="0" fillId="2" borderId="1" xfId="0" applyFill="1" applyBorder="1"/>
    <xf numFmtId="0" fontId="0" fillId="2" borderId="1" xfId="0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2" fontId="0" fillId="2" borderId="1" xfId="0" applyNumberFormat="1" applyFill="1" applyBorder="1" applyAlignment="1">
      <alignment horizontal="right" vertical="top"/>
    </xf>
    <xf numFmtId="176" fontId="0" fillId="2" borderId="1" xfId="0" applyNumberFormat="1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2" fontId="4" fillId="3" borderId="1" xfId="0" applyNumberFormat="1" applyFont="1" applyFill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2" fontId="0" fillId="4" borderId="1" xfId="0" applyNumberFormat="1" applyFill="1" applyBorder="1" applyAlignment="1">
      <alignment horizontal="right" vertical="top"/>
    </xf>
    <xf numFmtId="2" fontId="4" fillId="4" borderId="1" xfId="0" applyNumberFormat="1" applyFont="1" applyFill="1" applyBorder="1" applyAlignment="1">
      <alignment horizontal="right" vertical="top"/>
    </xf>
    <xf numFmtId="2" fontId="4" fillId="2" borderId="1" xfId="0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/>
    </xf>
    <xf numFmtId="0" fontId="7" fillId="0" borderId="1" xfId="0" applyFont="1" applyFill="1" applyBorder="1"/>
    <xf numFmtId="2" fontId="0" fillId="3" borderId="1" xfId="0" applyNumberFormat="1" applyFont="1" applyFill="1" applyBorder="1" applyAlignment="1">
      <alignment horizontal="right" vertical="top"/>
    </xf>
    <xf numFmtId="2" fontId="0" fillId="0" borderId="1" xfId="0" applyNumberFormat="1" applyFont="1" applyBorder="1" applyAlignment="1">
      <alignment horizontal="right" vertical="top"/>
    </xf>
    <xf numFmtId="2" fontId="0" fillId="4" borderId="1" xfId="0" applyNumberFormat="1" applyFont="1" applyFill="1" applyBorder="1" applyAlignment="1">
      <alignment horizontal="right" vertical="top"/>
    </xf>
    <xf numFmtId="2" fontId="0" fillId="2" borderId="1" xfId="0" applyNumberFormat="1" applyFont="1" applyFill="1" applyBorder="1" applyAlignment="1">
      <alignment horizontal="right" vertical="top"/>
    </xf>
    <xf numFmtId="2" fontId="6" fillId="0" borderId="1" xfId="3" applyNumberFormat="1" applyFont="1" applyBorder="1" applyAlignment="1">
      <alignment horizontal="right" vertical="top"/>
    </xf>
    <xf numFmtId="2" fontId="6" fillId="3" borderId="1" xfId="3" applyNumberFormat="1" applyFont="1" applyFill="1" applyBorder="1" applyAlignment="1">
      <alignment horizontal="right" vertical="top"/>
    </xf>
    <xf numFmtId="2" fontId="5" fillId="0" borderId="1" xfId="0" applyNumberFormat="1" applyFont="1" applyBorder="1" applyAlignment="1">
      <alignment horizontal="right" vertical="top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/>
  </cellXfs>
  <cellStyles count="4">
    <cellStyle name="一般" xfId="0" builtinId="0"/>
    <cellStyle name="一般 2" xfId="2"/>
    <cellStyle name="一般 3" xfId="1"/>
    <cellStyle name="一般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1"/>
  <sheetViews>
    <sheetView workbookViewId="0">
      <selection activeCell="E2" sqref="E2"/>
    </sheetView>
  </sheetViews>
  <sheetFormatPr defaultRowHeight="15" x14ac:dyDescent="0.3"/>
  <cols>
    <col min="1" max="1" width="3" bestFit="1" customWidth="1"/>
    <col min="2" max="2" width="11.125" customWidth="1"/>
    <col min="3" max="3" width="4.375" bestFit="1" customWidth="1"/>
    <col min="4" max="4" width="11.375" bestFit="1" customWidth="1"/>
    <col min="5" max="5" width="11.375" customWidth="1"/>
    <col min="6" max="7" width="7.875" bestFit="1" customWidth="1"/>
    <col min="8" max="8" width="12.875" bestFit="1" customWidth="1"/>
    <col min="9" max="9" width="15.75" bestFit="1" customWidth="1"/>
    <col min="10" max="10" width="17.375" bestFit="1" customWidth="1"/>
    <col min="11" max="11" width="12.875" bestFit="1" customWidth="1"/>
    <col min="12" max="12" width="15.75" bestFit="1" customWidth="1"/>
    <col min="13" max="13" width="17.375" bestFit="1" customWidth="1"/>
    <col min="14" max="14" width="22.25" bestFit="1" customWidth="1"/>
    <col min="15" max="15" width="23.875" bestFit="1" customWidth="1"/>
    <col min="16" max="16" width="22.25" customWidth="1"/>
    <col min="17" max="17" width="23.875" bestFit="1" customWidth="1"/>
    <col min="18" max="18" width="16.875" bestFit="1" customWidth="1"/>
    <col min="19" max="19" width="17" bestFit="1" customWidth="1"/>
    <col min="20" max="20" width="16.375" bestFit="1" customWidth="1"/>
    <col min="21" max="21" width="19.625" bestFit="1" customWidth="1"/>
    <col min="22" max="22" width="14.25" bestFit="1" customWidth="1"/>
    <col min="23" max="23" width="15.375" bestFit="1" customWidth="1"/>
    <col min="24" max="26" width="15.375" customWidth="1"/>
    <col min="27" max="27" width="16.375" bestFit="1" customWidth="1"/>
    <col min="28" max="28" width="22.25" bestFit="1" customWidth="1"/>
    <col min="29" max="29" width="20.375" bestFit="1" customWidth="1"/>
    <col min="30" max="30" width="16.375" customWidth="1"/>
    <col min="31" max="31" width="10.125" bestFit="1" customWidth="1"/>
    <col min="32" max="32" width="14.625" bestFit="1" customWidth="1"/>
    <col min="33" max="33" width="20" bestFit="1" customWidth="1"/>
    <col min="34" max="34" width="10.75" bestFit="1" customWidth="1"/>
    <col min="35" max="35" width="5" bestFit="1" customWidth="1"/>
    <col min="36" max="36" width="7.375" bestFit="1" customWidth="1"/>
    <col min="37" max="37" width="7.125" bestFit="1" customWidth="1"/>
    <col min="38" max="38" width="5.75" bestFit="1" customWidth="1"/>
    <col min="39" max="39" width="11" bestFit="1" customWidth="1"/>
    <col min="41" max="41" width="7.75" bestFit="1" customWidth="1"/>
    <col min="42" max="42" width="16.875" bestFit="1" customWidth="1"/>
    <col min="43" max="43" width="14.125" bestFit="1" customWidth="1"/>
    <col min="44" max="44" width="21.375" bestFit="1" customWidth="1"/>
    <col min="45" max="45" width="19.625" bestFit="1" customWidth="1"/>
    <col min="46" max="46" width="16.75" bestFit="1" customWidth="1"/>
    <col min="47" max="47" width="24" bestFit="1" customWidth="1"/>
    <col min="48" max="48" width="16" bestFit="1" customWidth="1"/>
  </cols>
  <sheetData>
    <row r="1" spans="1:48" s="2" customFormat="1" ht="30" x14ac:dyDescent="0.3">
      <c r="A1" s="4" t="s">
        <v>26</v>
      </c>
      <c r="B1" s="4" t="s">
        <v>27</v>
      </c>
      <c r="C1" s="11" t="s">
        <v>11</v>
      </c>
      <c r="D1" s="43" t="s">
        <v>38</v>
      </c>
      <c r="E1" s="43" t="s">
        <v>60</v>
      </c>
      <c r="F1" s="43" t="s">
        <v>39</v>
      </c>
      <c r="G1" s="43" t="s">
        <v>61</v>
      </c>
      <c r="H1" s="4" t="s">
        <v>40</v>
      </c>
      <c r="I1" s="4" t="s">
        <v>28</v>
      </c>
      <c r="J1" s="51" t="s">
        <v>70</v>
      </c>
      <c r="K1" s="4" t="s">
        <v>41</v>
      </c>
      <c r="L1" s="4" t="s">
        <v>42</v>
      </c>
      <c r="M1" s="51" t="s">
        <v>71</v>
      </c>
      <c r="N1" s="4" t="s">
        <v>29</v>
      </c>
      <c r="O1" s="51" t="s">
        <v>72</v>
      </c>
      <c r="P1" s="4" t="s">
        <v>43</v>
      </c>
      <c r="Q1" s="51" t="s">
        <v>73</v>
      </c>
      <c r="R1" s="4" t="s">
        <v>53</v>
      </c>
      <c r="S1" s="4" t="s">
        <v>62</v>
      </c>
      <c r="T1" s="51" t="s">
        <v>63</v>
      </c>
      <c r="U1" s="4" t="s">
        <v>54</v>
      </c>
      <c r="V1" s="4" t="s">
        <v>44</v>
      </c>
      <c r="W1" s="4" t="s">
        <v>45</v>
      </c>
      <c r="X1" s="4" t="s">
        <v>46</v>
      </c>
      <c r="Y1" s="4" t="s">
        <v>47</v>
      </c>
      <c r="Z1" s="53" t="s">
        <v>48</v>
      </c>
      <c r="AA1" s="4" t="s">
        <v>49</v>
      </c>
      <c r="AB1" s="4" t="s">
        <v>50</v>
      </c>
      <c r="AC1" s="4" t="s">
        <v>51</v>
      </c>
      <c r="AD1" s="51" t="s">
        <v>52</v>
      </c>
      <c r="AE1" s="51" t="s">
        <v>75</v>
      </c>
      <c r="AF1" s="51" t="s">
        <v>76</v>
      </c>
      <c r="AG1" s="51" t="s">
        <v>77</v>
      </c>
      <c r="AH1" s="51" t="s">
        <v>33</v>
      </c>
      <c r="AI1" s="51" t="s">
        <v>30</v>
      </c>
      <c r="AJ1" s="51" t="s">
        <v>55</v>
      </c>
      <c r="AK1" s="51" t="s">
        <v>31</v>
      </c>
      <c r="AL1" s="51" t="s">
        <v>35</v>
      </c>
      <c r="AM1" s="51" t="s">
        <v>36</v>
      </c>
      <c r="AN1" s="51" t="s">
        <v>32</v>
      </c>
      <c r="AO1" s="52" t="s">
        <v>56</v>
      </c>
      <c r="AP1" s="4" t="s">
        <v>64</v>
      </c>
      <c r="AQ1" s="4" t="s">
        <v>65</v>
      </c>
      <c r="AR1" s="4" t="s">
        <v>66</v>
      </c>
      <c r="AS1" s="4" t="s">
        <v>67</v>
      </c>
      <c r="AT1" s="4" t="s">
        <v>68</v>
      </c>
      <c r="AU1" s="4" t="s">
        <v>69</v>
      </c>
      <c r="AV1" s="51" t="s">
        <v>74</v>
      </c>
    </row>
    <row r="2" spans="1:48" s="7" customFormat="1" ht="16.2" x14ac:dyDescent="0.3">
      <c r="A2" s="12">
        <v>1</v>
      </c>
      <c r="B2" s="12" t="s">
        <v>18</v>
      </c>
      <c r="C2" s="13">
        <v>1</v>
      </c>
      <c r="D2" s="35">
        <v>0</v>
      </c>
      <c r="E2" s="35">
        <v>16.666666666666664</v>
      </c>
      <c r="F2" s="36">
        <v>0</v>
      </c>
      <c r="G2" s="36">
        <v>16.666666666666664</v>
      </c>
      <c r="H2" s="13">
        <v>18</v>
      </c>
      <c r="I2" s="13">
        <v>18</v>
      </c>
      <c r="J2" s="35">
        <f>I2/H2*100</f>
        <v>100</v>
      </c>
      <c r="K2" s="35">
        <v>18</v>
      </c>
      <c r="L2" s="35">
        <v>18</v>
      </c>
      <c r="M2" s="35">
        <f>L2/K2*100</f>
        <v>100</v>
      </c>
      <c r="N2" s="44">
        <v>12</v>
      </c>
      <c r="O2" s="44">
        <f>N2/12*100</f>
        <v>100</v>
      </c>
      <c r="P2" s="35">
        <v>10</v>
      </c>
      <c r="Q2" s="44">
        <f>P2/12*100</f>
        <v>83.333333333333343</v>
      </c>
      <c r="R2" s="16">
        <v>19790</v>
      </c>
      <c r="S2" s="16">
        <v>311</v>
      </c>
      <c r="T2" s="15">
        <v>63.633440514469456</v>
      </c>
      <c r="U2" s="16">
        <v>3560</v>
      </c>
      <c r="V2" s="16">
        <v>65</v>
      </c>
      <c r="W2" s="16">
        <v>54.769230769230766</v>
      </c>
      <c r="X2" s="16">
        <f t="shared" ref="X2:X25" si="0">R2+U2</f>
        <v>23350</v>
      </c>
      <c r="Y2" s="16">
        <f t="shared" ref="Y2:Y25" si="1">S2+V2</f>
        <v>376</v>
      </c>
      <c r="Z2" s="16">
        <f>X2/Y2</f>
        <v>62.101063829787236</v>
      </c>
      <c r="AA2" s="16">
        <v>1945.8333333333333</v>
      </c>
      <c r="AB2" s="16">
        <v>7300</v>
      </c>
      <c r="AC2" s="16">
        <v>206</v>
      </c>
      <c r="AD2" s="16">
        <f>R2+U2+AB2</f>
        <v>30650</v>
      </c>
      <c r="AE2" s="16">
        <v>52.39</v>
      </c>
      <c r="AF2" s="16">
        <v>47.03</v>
      </c>
      <c r="AG2" s="16">
        <v>0.9</v>
      </c>
      <c r="AH2" s="17">
        <v>44.449999999999996</v>
      </c>
      <c r="AI2" s="14">
        <v>4.16</v>
      </c>
      <c r="AJ2" s="13">
        <v>4.9000000000000004</v>
      </c>
      <c r="AK2" s="35">
        <v>0.30147475200000001</v>
      </c>
      <c r="AL2" s="35">
        <v>1.3059413580246912</v>
      </c>
      <c r="AM2" s="35">
        <v>0.46910440499999984</v>
      </c>
      <c r="AN2" s="35">
        <v>6.63592125</v>
      </c>
      <c r="AO2" s="35">
        <v>326.33157974704369</v>
      </c>
      <c r="AP2" s="12">
        <v>280</v>
      </c>
      <c r="AQ2" s="12">
        <v>5</v>
      </c>
      <c r="AR2" s="12">
        <v>56</v>
      </c>
      <c r="AS2" s="12">
        <v>1330</v>
      </c>
      <c r="AT2" s="12">
        <v>33</v>
      </c>
      <c r="AU2" s="12">
        <v>40.299999999999997</v>
      </c>
      <c r="AV2" s="12">
        <v>1610</v>
      </c>
    </row>
    <row r="3" spans="1:48" s="7" customFormat="1" ht="16.2" x14ac:dyDescent="0.3">
      <c r="A3" s="12">
        <v>2</v>
      </c>
      <c r="B3" s="12" t="s">
        <v>18</v>
      </c>
      <c r="C3" s="13">
        <v>2</v>
      </c>
      <c r="D3" s="35">
        <v>0</v>
      </c>
      <c r="E3" s="35">
        <v>8.3333333333333321</v>
      </c>
      <c r="F3" s="36">
        <v>0</v>
      </c>
      <c r="G3" s="36">
        <v>8.3333333333333321</v>
      </c>
      <c r="H3" s="13">
        <v>18</v>
      </c>
      <c r="I3" s="13">
        <v>18</v>
      </c>
      <c r="J3" s="35">
        <f t="shared" ref="J3:J33" si="2">I3/H3*100</f>
        <v>100</v>
      </c>
      <c r="K3" s="35">
        <v>18</v>
      </c>
      <c r="L3" s="35">
        <v>18</v>
      </c>
      <c r="M3" s="35">
        <f t="shared" ref="M3:M45" si="3">L3/K3*100</f>
        <v>100</v>
      </c>
      <c r="N3" s="44">
        <v>12</v>
      </c>
      <c r="O3" s="44">
        <f t="shared" ref="O3:O37" si="4">N3/12*100</f>
        <v>100</v>
      </c>
      <c r="P3" s="35">
        <v>9</v>
      </c>
      <c r="Q3" s="44">
        <f t="shared" ref="Q3:Q45" si="5">P3/12*100</f>
        <v>75</v>
      </c>
      <c r="R3" s="16">
        <v>19340</v>
      </c>
      <c r="S3" s="16">
        <v>309</v>
      </c>
      <c r="T3" s="15">
        <v>62.588996763754047</v>
      </c>
      <c r="U3" s="16">
        <v>2450</v>
      </c>
      <c r="V3" s="16">
        <v>48</v>
      </c>
      <c r="W3" s="16">
        <v>51.041666666666664</v>
      </c>
      <c r="X3" s="16">
        <f t="shared" si="0"/>
        <v>21790</v>
      </c>
      <c r="Y3" s="16">
        <f t="shared" si="1"/>
        <v>357</v>
      </c>
      <c r="Z3" s="16">
        <f t="shared" ref="Z3:Z37" si="6">X3/Y3</f>
        <v>61.036414565826334</v>
      </c>
      <c r="AA3" s="16">
        <v>1815.8333333333333</v>
      </c>
      <c r="AB3" s="16">
        <v>8200</v>
      </c>
      <c r="AC3" s="16">
        <v>235</v>
      </c>
      <c r="AD3" s="16">
        <v>29990</v>
      </c>
      <c r="AE3" s="16">
        <v>56.52</v>
      </c>
      <c r="AF3" s="16">
        <v>49.49</v>
      </c>
      <c r="AG3" s="16">
        <v>0.88</v>
      </c>
      <c r="AH3" s="17">
        <v>47.566666666666663</v>
      </c>
      <c r="AI3" s="14">
        <v>4.1100000000000003</v>
      </c>
      <c r="AJ3" s="13">
        <v>4.9000000000000004</v>
      </c>
      <c r="AK3" s="35">
        <v>0.33000139519999994</v>
      </c>
      <c r="AL3" s="35">
        <v>1.2735042735042736</v>
      </c>
      <c r="AM3" s="35">
        <v>0.49306176499999993</v>
      </c>
      <c r="AN3" s="35">
        <v>6.2684529249999992</v>
      </c>
      <c r="AO3" s="35">
        <v>393.48663152778573</v>
      </c>
      <c r="AP3" s="12">
        <v>0</v>
      </c>
      <c r="AQ3" s="12">
        <v>0</v>
      </c>
      <c r="AR3" s="12">
        <v>0</v>
      </c>
      <c r="AS3" s="12">
        <v>0</v>
      </c>
      <c r="AT3" s="12">
        <v>0</v>
      </c>
      <c r="AU3" s="12">
        <v>0</v>
      </c>
      <c r="AV3" s="12">
        <v>0</v>
      </c>
    </row>
    <row r="4" spans="1:48" s="7" customFormat="1" ht="16.2" x14ac:dyDescent="0.3">
      <c r="A4" s="12">
        <v>3</v>
      </c>
      <c r="B4" s="12" t="s">
        <v>18</v>
      </c>
      <c r="C4" s="13">
        <v>3</v>
      </c>
      <c r="D4" s="35">
        <v>8.3000000000000007</v>
      </c>
      <c r="E4" s="35">
        <v>8.3333333333333321</v>
      </c>
      <c r="F4" s="36">
        <v>8.3000000000000007</v>
      </c>
      <c r="G4" s="36">
        <v>8.3333333333333321</v>
      </c>
      <c r="H4" s="13">
        <v>18</v>
      </c>
      <c r="I4" s="13">
        <v>18</v>
      </c>
      <c r="J4" s="35">
        <f t="shared" si="2"/>
        <v>100</v>
      </c>
      <c r="K4" s="35">
        <v>18</v>
      </c>
      <c r="L4" s="35">
        <v>18</v>
      </c>
      <c r="M4" s="35">
        <f t="shared" si="3"/>
        <v>100</v>
      </c>
      <c r="N4" s="44">
        <v>11</v>
      </c>
      <c r="O4" s="44">
        <f t="shared" si="4"/>
        <v>91.666666666666657</v>
      </c>
      <c r="P4" s="35">
        <v>9</v>
      </c>
      <c r="Q4" s="44">
        <f t="shared" si="5"/>
        <v>75</v>
      </c>
      <c r="R4" s="16">
        <v>13980</v>
      </c>
      <c r="S4" s="16">
        <v>221</v>
      </c>
      <c r="T4" s="15">
        <v>63.257918552036202</v>
      </c>
      <c r="U4" s="16">
        <v>2470</v>
      </c>
      <c r="V4" s="16">
        <v>49</v>
      </c>
      <c r="W4" s="16">
        <v>50.408163265306122</v>
      </c>
      <c r="X4" s="16">
        <f t="shared" si="0"/>
        <v>16450</v>
      </c>
      <c r="Y4" s="16">
        <f t="shared" si="1"/>
        <v>270</v>
      </c>
      <c r="Z4" s="16">
        <f t="shared" si="6"/>
        <v>60.925925925925924</v>
      </c>
      <c r="AA4" s="16">
        <v>1495.4545454545455</v>
      </c>
      <c r="AB4" s="16">
        <v>2540</v>
      </c>
      <c r="AC4" s="16">
        <v>115</v>
      </c>
      <c r="AD4" s="16">
        <v>18990</v>
      </c>
      <c r="AE4" s="16">
        <v>54.3</v>
      </c>
      <c r="AF4" s="16">
        <v>46.71</v>
      </c>
      <c r="AG4" s="16">
        <v>0.86</v>
      </c>
      <c r="AH4" s="17">
        <v>43.65</v>
      </c>
      <c r="AI4" s="14">
        <v>4.12</v>
      </c>
      <c r="AJ4" s="13">
        <v>5.0999999999999996</v>
      </c>
      <c r="AK4" s="35">
        <v>0.33389139200000012</v>
      </c>
      <c r="AL4" s="35">
        <v>1.1934594168636723</v>
      </c>
      <c r="AM4" s="35">
        <v>0.50364335000000005</v>
      </c>
      <c r="AN4" s="35">
        <v>4.6263323749999996</v>
      </c>
      <c r="AO4" s="35">
        <v>287.54439027034999</v>
      </c>
      <c r="AP4" s="12">
        <v>0</v>
      </c>
      <c r="AQ4" s="12">
        <v>0</v>
      </c>
      <c r="AR4" s="12">
        <v>0</v>
      </c>
      <c r="AS4" s="12">
        <v>305</v>
      </c>
      <c r="AT4" s="12">
        <v>13</v>
      </c>
      <c r="AU4" s="12">
        <v>23.5</v>
      </c>
      <c r="AV4" s="12">
        <v>305</v>
      </c>
    </row>
    <row r="5" spans="1:48" s="7" customFormat="1" ht="16.2" x14ac:dyDescent="0.3">
      <c r="A5" s="12">
        <v>4</v>
      </c>
      <c r="B5" s="12" t="s">
        <v>18</v>
      </c>
      <c r="C5" s="13">
        <v>4</v>
      </c>
      <c r="D5" s="35">
        <v>0</v>
      </c>
      <c r="E5" s="35">
        <v>8.3333333333333321</v>
      </c>
      <c r="F5" s="36">
        <v>0</v>
      </c>
      <c r="G5" s="36">
        <v>8.3333333333333321</v>
      </c>
      <c r="H5" s="13">
        <v>18</v>
      </c>
      <c r="I5" s="13">
        <v>18</v>
      </c>
      <c r="J5" s="35">
        <f t="shared" si="2"/>
        <v>100</v>
      </c>
      <c r="K5" s="35">
        <v>18</v>
      </c>
      <c r="L5" s="35">
        <v>18</v>
      </c>
      <c r="M5" s="35">
        <f t="shared" si="3"/>
        <v>100</v>
      </c>
      <c r="N5" s="44">
        <v>12</v>
      </c>
      <c r="O5" s="44">
        <f t="shared" si="4"/>
        <v>100</v>
      </c>
      <c r="P5" s="35">
        <v>10</v>
      </c>
      <c r="Q5" s="44">
        <f t="shared" si="5"/>
        <v>83.333333333333343</v>
      </c>
      <c r="R5" s="16">
        <v>17350</v>
      </c>
      <c r="S5" s="16">
        <v>279</v>
      </c>
      <c r="T5" s="15">
        <v>62.186379928315411</v>
      </c>
      <c r="U5" s="16">
        <v>3070</v>
      </c>
      <c r="V5" s="16">
        <v>56</v>
      </c>
      <c r="W5" s="16">
        <v>54.821428571428569</v>
      </c>
      <c r="X5" s="16">
        <f t="shared" si="0"/>
        <v>20420</v>
      </c>
      <c r="Y5" s="16">
        <f t="shared" si="1"/>
        <v>335</v>
      </c>
      <c r="Z5" s="16">
        <f t="shared" si="6"/>
        <v>60.955223880597018</v>
      </c>
      <c r="AA5" s="16">
        <v>1701.6666666666667</v>
      </c>
      <c r="AB5" s="16">
        <v>5120</v>
      </c>
      <c r="AC5" s="16">
        <v>196</v>
      </c>
      <c r="AD5" s="16">
        <v>25540</v>
      </c>
      <c r="AE5" s="16">
        <v>54.41</v>
      </c>
      <c r="AF5" s="16">
        <v>47.07</v>
      </c>
      <c r="AG5" s="16">
        <v>0.87</v>
      </c>
      <c r="AH5" s="17">
        <v>47.44166666666667</v>
      </c>
      <c r="AI5" s="14">
        <v>4.17</v>
      </c>
      <c r="AJ5" s="13">
        <v>4.9000000000000004</v>
      </c>
      <c r="AK5" s="35">
        <v>0.33064972799999998</v>
      </c>
      <c r="AL5" s="35">
        <v>1.2425665101721441</v>
      </c>
      <c r="AM5" s="35">
        <v>0.50811655999999994</v>
      </c>
      <c r="AN5" s="35">
        <v>5.2988115249999987</v>
      </c>
      <c r="AO5" s="35">
        <v>297.22601957238174</v>
      </c>
      <c r="AP5" s="12">
        <v>260</v>
      </c>
      <c r="AQ5" s="12">
        <v>5</v>
      </c>
      <c r="AR5" s="12">
        <v>52</v>
      </c>
      <c r="AS5" s="12">
        <v>670</v>
      </c>
      <c r="AT5" s="12">
        <v>21</v>
      </c>
      <c r="AU5" s="12">
        <v>31.9</v>
      </c>
      <c r="AV5" s="12">
        <v>930</v>
      </c>
    </row>
    <row r="6" spans="1:48" ht="16.2" x14ac:dyDescent="0.3">
      <c r="A6" s="3">
        <v>5</v>
      </c>
      <c r="B6" s="3" t="s">
        <v>19</v>
      </c>
      <c r="C6" s="18">
        <v>1</v>
      </c>
      <c r="D6" s="37">
        <v>0</v>
      </c>
      <c r="E6" s="37">
        <v>25</v>
      </c>
      <c r="F6" s="38">
        <v>0</v>
      </c>
      <c r="G6" s="38">
        <v>15</v>
      </c>
      <c r="H6" s="19">
        <v>18</v>
      </c>
      <c r="I6" s="19">
        <v>18</v>
      </c>
      <c r="J6" s="35">
        <f t="shared" si="2"/>
        <v>100</v>
      </c>
      <c r="K6" s="37">
        <v>18</v>
      </c>
      <c r="L6" s="37">
        <v>18</v>
      </c>
      <c r="M6" s="35">
        <f t="shared" si="3"/>
        <v>100</v>
      </c>
      <c r="N6" s="45">
        <v>12</v>
      </c>
      <c r="O6" s="44">
        <f t="shared" si="4"/>
        <v>100</v>
      </c>
      <c r="P6" s="37">
        <v>9</v>
      </c>
      <c r="Q6" s="44">
        <f t="shared" si="5"/>
        <v>75</v>
      </c>
      <c r="R6" s="22">
        <v>20070</v>
      </c>
      <c r="S6" s="22">
        <v>330</v>
      </c>
      <c r="T6" s="21">
        <v>60.81818181818182</v>
      </c>
      <c r="U6" s="22">
        <v>4130</v>
      </c>
      <c r="V6" s="22">
        <v>71</v>
      </c>
      <c r="W6" s="22">
        <v>58.16901408450704</v>
      </c>
      <c r="X6" s="22">
        <f t="shared" si="0"/>
        <v>24200</v>
      </c>
      <c r="Y6" s="22">
        <f t="shared" si="1"/>
        <v>401</v>
      </c>
      <c r="Z6" s="22">
        <f t="shared" si="6"/>
        <v>60.349127182044889</v>
      </c>
      <c r="AA6" s="22">
        <v>2016.6666666666667</v>
      </c>
      <c r="AB6" s="22">
        <v>11800</v>
      </c>
      <c r="AC6" s="22">
        <v>309</v>
      </c>
      <c r="AD6" s="22">
        <v>36000</v>
      </c>
      <c r="AE6" s="22">
        <v>54.26</v>
      </c>
      <c r="AF6" s="22">
        <v>46.12</v>
      </c>
      <c r="AG6" s="22">
        <v>0.85</v>
      </c>
      <c r="AH6" s="23">
        <v>46.199999999999996</v>
      </c>
      <c r="AI6" s="20">
        <v>4.12</v>
      </c>
      <c r="AJ6" s="19">
        <v>4.9000000000000004</v>
      </c>
      <c r="AK6" s="37">
        <v>0.31638640639999999</v>
      </c>
      <c r="AL6" s="37">
        <v>1.2870588235294118</v>
      </c>
      <c r="AM6" s="37">
        <v>0.59202997000000002</v>
      </c>
      <c r="AN6" s="37">
        <v>6.3785813000000013</v>
      </c>
      <c r="AO6" s="37">
        <v>330.52877048334005</v>
      </c>
      <c r="AP6" s="3">
        <v>690</v>
      </c>
      <c r="AQ6" s="3">
        <v>13</v>
      </c>
      <c r="AR6" s="3">
        <v>53.1</v>
      </c>
      <c r="AS6" s="3">
        <v>795</v>
      </c>
      <c r="AT6" s="3">
        <v>29</v>
      </c>
      <c r="AU6" s="3">
        <v>27.4</v>
      </c>
      <c r="AV6" s="3">
        <v>1485</v>
      </c>
    </row>
    <row r="7" spans="1:48" ht="16.2" x14ac:dyDescent="0.3">
      <c r="A7" s="3">
        <v>6</v>
      </c>
      <c r="B7" s="3" t="s">
        <v>19</v>
      </c>
      <c r="C7" s="18">
        <v>2</v>
      </c>
      <c r="D7" s="37">
        <v>0</v>
      </c>
      <c r="E7" s="37">
        <v>0</v>
      </c>
      <c r="F7" s="38">
        <v>0</v>
      </c>
      <c r="G7" s="38">
        <v>0</v>
      </c>
      <c r="H7" s="19">
        <v>18</v>
      </c>
      <c r="I7" s="19">
        <v>18</v>
      </c>
      <c r="J7" s="35">
        <f t="shared" si="2"/>
        <v>100</v>
      </c>
      <c r="K7" s="37">
        <v>18</v>
      </c>
      <c r="L7" s="37">
        <v>18</v>
      </c>
      <c r="M7" s="35">
        <f t="shared" si="3"/>
        <v>100</v>
      </c>
      <c r="N7" s="45">
        <v>12</v>
      </c>
      <c r="O7" s="44">
        <f t="shared" si="4"/>
        <v>100</v>
      </c>
      <c r="P7" s="37">
        <v>12</v>
      </c>
      <c r="Q7" s="44">
        <f t="shared" si="5"/>
        <v>100</v>
      </c>
      <c r="R7" s="22">
        <v>17400</v>
      </c>
      <c r="S7" s="22">
        <v>281</v>
      </c>
      <c r="T7" s="21">
        <v>61.921708185053383</v>
      </c>
      <c r="U7" s="22">
        <v>2380</v>
      </c>
      <c r="V7" s="22">
        <v>47</v>
      </c>
      <c r="W7" s="22">
        <v>50.638297872340424</v>
      </c>
      <c r="X7" s="22">
        <f t="shared" si="0"/>
        <v>19780</v>
      </c>
      <c r="Y7" s="22">
        <f t="shared" si="1"/>
        <v>328</v>
      </c>
      <c r="Z7" s="22">
        <f t="shared" si="6"/>
        <v>60.304878048780488</v>
      </c>
      <c r="AA7" s="22">
        <v>1648.3333333333333</v>
      </c>
      <c r="AB7" s="22">
        <v>11160</v>
      </c>
      <c r="AC7" s="22">
        <v>313</v>
      </c>
      <c r="AD7" s="22">
        <v>30940</v>
      </c>
      <c r="AE7" s="22">
        <v>55.3</v>
      </c>
      <c r="AF7" s="22">
        <v>50.02</v>
      </c>
      <c r="AG7" s="22">
        <v>0.9</v>
      </c>
      <c r="AH7" s="23">
        <v>47.708333333333336</v>
      </c>
      <c r="AI7" s="20">
        <v>4.13</v>
      </c>
      <c r="AJ7" s="19">
        <v>4.9000000000000004</v>
      </c>
      <c r="AK7" s="37">
        <v>0.34037472000000002</v>
      </c>
      <c r="AL7" s="37">
        <v>1.2393455098934552</v>
      </c>
      <c r="AM7" s="37">
        <v>0.51469480999999995</v>
      </c>
      <c r="AN7" s="37">
        <v>5.6988706249999996</v>
      </c>
      <c r="AO7" s="37">
        <v>389.28944079148948</v>
      </c>
      <c r="AP7" s="3">
        <v>600</v>
      </c>
      <c r="AQ7" s="3">
        <v>9</v>
      </c>
      <c r="AR7" s="3">
        <v>66.7</v>
      </c>
      <c r="AS7" s="3">
        <v>1335</v>
      </c>
      <c r="AT7" s="3">
        <v>33</v>
      </c>
      <c r="AU7" s="3">
        <v>40.5</v>
      </c>
      <c r="AV7" s="3">
        <v>1935</v>
      </c>
    </row>
    <row r="8" spans="1:48" ht="16.2" x14ac:dyDescent="0.3">
      <c r="A8" s="3">
        <v>7</v>
      </c>
      <c r="B8" s="3" t="s">
        <v>19</v>
      </c>
      <c r="C8" s="18">
        <v>3</v>
      </c>
      <c r="D8" s="37">
        <v>0</v>
      </c>
      <c r="E8" s="37">
        <v>8.3333333333333321</v>
      </c>
      <c r="F8" s="38">
        <v>0</v>
      </c>
      <c r="G8" s="38">
        <v>8.3333333333333321</v>
      </c>
      <c r="H8" s="19">
        <v>18</v>
      </c>
      <c r="I8" s="19">
        <v>18</v>
      </c>
      <c r="J8" s="35">
        <f t="shared" si="2"/>
        <v>100</v>
      </c>
      <c r="K8" s="37">
        <v>18</v>
      </c>
      <c r="L8" s="37">
        <v>18</v>
      </c>
      <c r="M8" s="35">
        <f t="shared" si="3"/>
        <v>100</v>
      </c>
      <c r="N8" s="45">
        <v>12</v>
      </c>
      <c r="O8" s="44">
        <f t="shared" si="4"/>
        <v>100</v>
      </c>
      <c r="P8" s="37">
        <v>11</v>
      </c>
      <c r="Q8" s="44">
        <f t="shared" si="5"/>
        <v>91.666666666666657</v>
      </c>
      <c r="R8" s="22">
        <v>14310</v>
      </c>
      <c r="S8" s="22">
        <v>244</v>
      </c>
      <c r="T8" s="21">
        <v>58.647540983606561</v>
      </c>
      <c r="U8" s="22">
        <v>2200</v>
      </c>
      <c r="V8" s="22">
        <v>47</v>
      </c>
      <c r="W8" s="22">
        <v>46.808510638297875</v>
      </c>
      <c r="X8" s="22">
        <f t="shared" si="0"/>
        <v>16510</v>
      </c>
      <c r="Y8" s="22">
        <f t="shared" si="1"/>
        <v>291</v>
      </c>
      <c r="Z8" s="22">
        <f t="shared" si="6"/>
        <v>56.735395189003434</v>
      </c>
      <c r="AA8" s="22">
        <v>1375.8333333333333</v>
      </c>
      <c r="AB8" s="22">
        <v>7740</v>
      </c>
      <c r="AC8" s="22">
        <v>196</v>
      </c>
      <c r="AD8" s="22">
        <v>24250</v>
      </c>
      <c r="AE8" s="22">
        <v>52.62</v>
      </c>
      <c r="AF8" s="22">
        <v>46.52</v>
      </c>
      <c r="AG8" s="22">
        <v>0.88</v>
      </c>
      <c r="AH8" s="23">
        <v>47.041666666666664</v>
      </c>
      <c r="AI8" s="20">
        <v>4.05</v>
      </c>
      <c r="AJ8" s="19">
        <v>5.3</v>
      </c>
      <c r="AK8" s="37">
        <v>0.34296805119999996</v>
      </c>
      <c r="AL8" s="37">
        <v>1.1885057471264366</v>
      </c>
      <c r="AM8" s="37">
        <v>0.45451322000000011</v>
      </c>
      <c r="AN8" s="37">
        <v>5.4407555999999992</v>
      </c>
      <c r="AO8" s="37">
        <v>349.50681780335475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</row>
    <row r="9" spans="1:48" ht="16.2" x14ac:dyDescent="0.3">
      <c r="A9" s="3">
        <v>8</v>
      </c>
      <c r="B9" s="3" t="s">
        <v>19</v>
      </c>
      <c r="C9" s="18">
        <v>4</v>
      </c>
      <c r="D9" s="37">
        <v>0</v>
      </c>
      <c r="E9" s="37">
        <v>0</v>
      </c>
      <c r="F9" s="38">
        <v>0</v>
      </c>
      <c r="G9" s="38">
        <v>0</v>
      </c>
      <c r="H9" s="19">
        <v>18</v>
      </c>
      <c r="I9" s="19">
        <v>18</v>
      </c>
      <c r="J9" s="35">
        <f t="shared" si="2"/>
        <v>100</v>
      </c>
      <c r="K9" s="37">
        <v>18</v>
      </c>
      <c r="L9" s="37">
        <v>18</v>
      </c>
      <c r="M9" s="35">
        <f t="shared" si="3"/>
        <v>100</v>
      </c>
      <c r="N9" s="45">
        <v>12</v>
      </c>
      <c r="O9" s="44">
        <f t="shared" si="4"/>
        <v>100</v>
      </c>
      <c r="P9" s="37">
        <v>11</v>
      </c>
      <c r="Q9" s="44">
        <f t="shared" si="5"/>
        <v>91.666666666666657</v>
      </c>
      <c r="R9" s="22">
        <v>16510</v>
      </c>
      <c r="S9" s="22">
        <v>285</v>
      </c>
      <c r="T9" s="21">
        <v>57.929824561403507</v>
      </c>
      <c r="U9" s="22">
        <v>2270</v>
      </c>
      <c r="V9" s="22">
        <v>45</v>
      </c>
      <c r="W9" s="22">
        <v>50.444444444444443</v>
      </c>
      <c r="X9" s="22">
        <f t="shared" si="0"/>
        <v>18780</v>
      </c>
      <c r="Y9" s="22">
        <f t="shared" si="1"/>
        <v>330</v>
      </c>
      <c r="Z9" s="22">
        <f t="shared" si="6"/>
        <v>56.909090909090907</v>
      </c>
      <c r="AA9" s="22">
        <v>1565</v>
      </c>
      <c r="AB9" s="22">
        <v>7480</v>
      </c>
      <c r="AC9" s="22">
        <v>223</v>
      </c>
      <c r="AD9" s="22">
        <v>26260</v>
      </c>
      <c r="AE9" s="22">
        <v>53.45</v>
      </c>
      <c r="AF9" s="22">
        <v>47.34</v>
      </c>
      <c r="AG9" s="22">
        <v>0.89</v>
      </c>
      <c r="AH9" s="23">
        <v>46.758333333333333</v>
      </c>
      <c r="AI9" s="20">
        <v>4.09</v>
      </c>
      <c r="AJ9" s="19">
        <v>4.9000000000000004</v>
      </c>
      <c r="AK9" s="37">
        <v>0.35852803839999997</v>
      </c>
      <c r="AL9" s="37">
        <v>1.2771037181996088</v>
      </c>
      <c r="AM9" s="37">
        <v>0.55433973000000003</v>
      </c>
      <c r="AN9" s="37">
        <v>6.1867314250000014</v>
      </c>
      <c r="AO9" s="37">
        <v>332.07988505969689</v>
      </c>
      <c r="AP9" s="3">
        <v>220</v>
      </c>
      <c r="AQ9" s="3">
        <v>4</v>
      </c>
      <c r="AR9" s="3">
        <v>55</v>
      </c>
      <c r="AS9" s="3">
        <v>1450</v>
      </c>
      <c r="AT9" s="3">
        <v>49</v>
      </c>
      <c r="AU9" s="3">
        <v>29.6</v>
      </c>
      <c r="AV9" s="3">
        <v>1670</v>
      </c>
    </row>
    <row r="10" spans="1:48" s="7" customFormat="1" ht="16.2" x14ac:dyDescent="0.3">
      <c r="A10" s="12">
        <v>9</v>
      </c>
      <c r="B10" s="12" t="s">
        <v>20</v>
      </c>
      <c r="C10" s="13">
        <v>1</v>
      </c>
      <c r="D10" s="35">
        <v>0</v>
      </c>
      <c r="E10" s="35">
        <v>0</v>
      </c>
      <c r="F10" s="36">
        <v>0</v>
      </c>
      <c r="G10" s="36">
        <v>0</v>
      </c>
      <c r="H10" s="13">
        <v>18</v>
      </c>
      <c r="I10" s="13">
        <v>16</v>
      </c>
      <c r="J10" s="35">
        <f t="shared" si="2"/>
        <v>88.888888888888886</v>
      </c>
      <c r="K10" s="35">
        <v>18</v>
      </c>
      <c r="L10" s="35">
        <v>18</v>
      </c>
      <c r="M10" s="35">
        <f t="shared" si="3"/>
        <v>100</v>
      </c>
      <c r="N10" s="44">
        <v>12</v>
      </c>
      <c r="O10" s="44">
        <f t="shared" si="4"/>
        <v>100</v>
      </c>
      <c r="P10" s="35">
        <v>11</v>
      </c>
      <c r="Q10" s="44">
        <f t="shared" si="5"/>
        <v>91.666666666666657</v>
      </c>
      <c r="R10" s="16">
        <v>10040</v>
      </c>
      <c r="S10" s="16">
        <v>205</v>
      </c>
      <c r="T10" s="15">
        <v>48.975609756097562</v>
      </c>
      <c r="U10" s="16">
        <v>2110</v>
      </c>
      <c r="V10" s="16">
        <v>55</v>
      </c>
      <c r="W10" s="16">
        <v>38.363636363636367</v>
      </c>
      <c r="X10" s="16">
        <f t="shared" si="0"/>
        <v>12150</v>
      </c>
      <c r="Y10" s="16">
        <f t="shared" si="1"/>
        <v>260</v>
      </c>
      <c r="Z10" s="16">
        <f t="shared" si="6"/>
        <v>46.730769230769234</v>
      </c>
      <c r="AA10" s="16">
        <v>1012.5</v>
      </c>
      <c r="AB10" s="16">
        <v>4940</v>
      </c>
      <c r="AC10" s="16">
        <v>193</v>
      </c>
      <c r="AD10" s="16">
        <v>17090</v>
      </c>
      <c r="AE10" s="16">
        <v>50.35</v>
      </c>
      <c r="AF10" s="16">
        <v>47.68</v>
      </c>
      <c r="AG10" s="16">
        <v>0.95</v>
      </c>
      <c r="AH10" s="17">
        <v>47.233333333333327</v>
      </c>
      <c r="AI10" s="14">
        <v>4.04</v>
      </c>
      <c r="AJ10" s="13">
        <v>6</v>
      </c>
      <c r="AK10" s="35">
        <v>0.37797802240000011</v>
      </c>
      <c r="AL10" s="35">
        <v>1.2676667982629295</v>
      </c>
      <c r="AM10" s="35">
        <v>0.494001515</v>
      </c>
      <c r="AN10" s="35">
        <v>6.3259589749999998</v>
      </c>
      <c r="AO10" s="35">
        <v>450.14870646778718</v>
      </c>
      <c r="AP10" s="12">
        <v>240</v>
      </c>
      <c r="AQ10" s="12">
        <v>5</v>
      </c>
      <c r="AR10" s="12">
        <v>48</v>
      </c>
      <c r="AS10" s="12">
        <v>1200</v>
      </c>
      <c r="AT10" s="12">
        <v>28</v>
      </c>
      <c r="AU10" s="12">
        <v>42.9</v>
      </c>
      <c r="AV10" s="12">
        <v>1440</v>
      </c>
    </row>
    <row r="11" spans="1:48" s="7" customFormat="1" ht="16.2" x14ac:dyDescent="0.3">
      <c r="A11" s="12">
        <v>10</v>
      </c>
      <c r="B11" s="12" t="s">
        <v>20</v>
      </c>
      <c r="C11" s="13">
        <v>2</v>
      </c>
      <c r="D11" s="35">
        <v>0</v>
      </c>
      <c r="E11" s="35">
        <v>16.666666666666664</v>
      </c>
      <c r="F11" s="36">
        <v>0</v>
      </c>
      <c r="G11" s="36">
        <v>13.333333333333334</v>
      </c>
      <c r="H11" s="13">
        <v>18</v>
      </c>
      <c r="I11" s="13">
        <v>17</v>
      </c>
      <c r="J11" s="35">
        <f t="shared" si="2"/>
        <v>94.444444444444443</v>
      </c>
      <c r="K11" s="35">
        <v>18</v>
      </c>
      <c r="L11" s="35">
        <v>18</v>
      </c>
      <c r="M11" s="35">
        <f t="shared" si="3"/>
        <v>100</v>
      </c>
      <c r="N11" s="44">
        <v>12</v>
      </c>
      <c r="O11" s="44">
        <f t="shared" si="4"/>
        <v>100</v>
      </c>
      <c r="P11" s="35">
        <v>6</v>
      </c>
      <c r="Q11" s="44">
        <f t="shared" si="5"/>
        <v>50</v>
      </c>
      <c r="R11" s="16">
        <v>13420</v>
      </c>
      <c r="S11" s="16">
        <v>242</v>
      </c>
      <c r="T11" s="15">
        <v>55.454545454545453</v>
      </c>
      <c r="U11" s="16">
        <v>2160</v>
      </c>
      <c r="V11" s="16">
        <v>49</v>
      </c>
      <c r="W11" s="16">
        <v>44.081632653061227</v>
      </c>
      <c r="X11" s="16">
        <f t="shared" si="0"/>
        <v>15580</v>
      </c>
      <c r="Y11" s="16">
        <f t="shared" si="1"/>
        <v>291</v>
      </c>
      <c r="Z11" s="16">
        <f t="shared" si="6"/>
        <v>53.539518900343644</v>
      </c>
      <c r="AA11" s="16">
        <v>1298.3333333333333</v>
      </c>
      <c r="AB11" s="16">
        <v>4120</v>
      </c>
      <c r="AC11" s="16">
        <v>157</v>
      </c>
      <c r="AD11" s="16">
        <v>19700</v>
      </c>
      <c r="AE11" s="16">
        <v>50.3</v>
      </c>
      <c r="AF11" s="16">
        <v>45.09</v>
      </c>
      <c r="AG11" s="16">
        <v>0.9</v>
      </c>
      <c r="AH11" s="17">
        <v>48.758333333333333</v>
      </c>
      <c r="AI11" s="14">
        <v>4.04</v>
      </c>
      <c r="AJ11" s="13">
        <v>6.6</v>
      </c>
      <c r="AK11" s="35">
        <v>0.40909799680000003</v>
      </c>
      <c r="AL11" s="35">
        <v>1.3038120908740856</v>
      </c>
      <c r="AM11" s="35">
        <v>0.55911366000000007</v>
      </c>
      <c r="AN11" s="35">
        <v>7.9986159750000008</v>
      </c>
      <c r="AO11" s="35">
        <v>479.52904162186189</v>
      </c>
      <c r="AP11" s="12">
        <v>460</v>
      </c>
      <c r="AQ11" s="12">
        <v>9</v>
      </c>
      <c r="AR11" s="12">
        <v>51.1</v>
      </c>
      <c r="AS11" s="12">
        <v>650</v>
      </c>
      <c r="AT11" s="12">
        <v>22</v>
      </c>
      <c r="AU11" s="12">
        <v>29.5</v>
      </c>
      <c r="AV11" s="12">
        <v>1110</v>
      </c>
    </row>
    <row r="12" spans="1:48" s="7" customFormat="1" ht="16.2" x14ac:dyDescent="0.3">
      <c r="A12" s="12">
        <v>11</v>
      </c>
      <c r="B12" s="12" t="s">
        <v>20</v>
      </c>
      <c r="C12" s="13">
        <v>3</v>
      </c>
      <c r="D12" s="35">
        <v>0</v>
      </c>
      <c r="E12" s="35">
        <v>25</v>
      </c>
      <c r="F12" s="36">
        <v>0</v>
      </c>
      <c r="G12" s="36">
        <v>25</v>
      </c>
      <c r="H12" s="13">
        <v>18</v>
      </c>
      <c r="I12" s="13">
        <v>17</v>
      </c>
      <c r="J12" s="35">
        <f t="shared" si="2"/>
        <v>94.444444444444443</v>
      </c>
      <c r="K12" s="35">
        <v>18</v>
      </c>
      <c r="L12" s="35">
        <v>18</v>
      </c>
      <c r="M12" s="35">
        <f t="shared" si="3"/>
        <v>100</v>
      </c>
      <c r="N12" s="44">
        <v>12</v>
      </c>
      <c r="O12" s="44">
        <f t="shared" si="4"/>
        <v>100</v>
      </c>
      <c r="P12" s="35">
        <v>5</v>
      </c>
      <c r="Q12" s="44">
        <f t="shared" si="5"/>
        <v>41.666666666666671</v>
      </c>
      <c r="R12" s="16">
        <v>8680</v>
      </c>
      <c r="S12" s="16">
        <v>200</v>
      </c>
      <c r="T12" s="15">
        <v>43.4</v>
      </c>
      <c r="U12" s="16">
        <v>2480</v>
      </c>
      <c r="V12" s="16">
        <v>67</v>
      </c>
      <c r="W12" s="16">
        <v>37.014925373134325</v>
      </c>
      <c r="X12" s="16">
        <f t="shared" si="0"/>
        <v>11160</v>
      </c>
      <c r="Y12" s="16">
        <f t="shared" si="1"/>
        <v>267</v>
      </c>
      <c r="Z12" s="16">
        <f t="shared" si="6"/>
        <v>41.797752808988761</v>
      </c>
      <c r="AA12" s="16">
        <v>930</v>
      </c>
      <c r="AB12" s="16">
        <v>2540</v>
      </c>
      <c r="AC12" s="16">
        <v>115</v>
      </c>
      <c r="AD12" s="16">
        <v>13700</v>
      </c>
      <c r="AE12" s="16">
        <v>47.77</v>
      </c>
      <c r="AF12" s="16">
        <v>43.42</v>
      </c>
      <c r="AG12" s="16">
        <v>0.91</v>
      </c>
      <c r="AH12" s="17">
        <v>44.525000000000006</v>
      </c>
      <c r="AI12" s="14">
        <v>4.01</v>
      </c>
      <c r="AJ12" s="13">
        <v>6.4</v>
      </c>
      <c r="AK12" s="35">
        <v>0.32740806399999994</v>
      </c>
      <c r="AL12" s="35">
        <v>1.2474389282899923</v>
      </c>
      <c r="AM12" s="35">
        <v>0.49594993000000004</v>
      </c>
      <c r="AN12" s="35">
        <v>6.0450507249999985</v>
      </c>
      <c r="AO12" s="35">
        <v>390.16966087188882</v>
      </c>
      <c r="AP12" s="12">
        <v>160</v>
      </c>
      <c r="AQ12" s="12">
        <v>4</v>
      </c>
      <c r="AR12" s="12">
        <v>40</v>
      </c>
      <c r="AS12" s="12">
        <v>160</v>
      </c>
      <c r="AT12" s="12">
        <v>10</v>
      </c>
      <c r="AU12" s="12">
        <v>16</v>
      </c>
      <c r="AV12" s="12">
        <v>320</v>
      </c>
    </row>
    <row r="13" spans="1:48" s="7" customFormat="1" ht="16.2" x14ac:dyDescent="0.3">
      <c r="A13" s="12">
        <v>12</v>
      </c>
      <c r="B13" s="12" t="s">
        <v>20</v>
      </c>
      <c r="C13" s="13">
        <v>4</v>
      </c>
      <c r="D13" s="35">
        <v>0</v>
      </c>
      <c r="E13" s="35">
        <v>25</v>
      </c>
      <c r="F13" s="36">
        <v>0</v>
      </c>
      <c r="G13" s="36">
        <v>20</v>
      </c>
      <c r="H13" s="13">
        <v>18</v>
      </c>
      <c r="I13" s="13">
        <v>17</v>
      </c>
      <c r="J13" s="35">
        <f t="shared" si="2"/>
        <v>94.444444444444443</v>
      </c>
      <c r="K13" s="35">
        <v>18</v>
      </c>
      <c r="L13" s="35">
        <v>18</v>
      </c>
      <c r="M13" s="35">
        <f t="shared" si="3"/>
        <v>100</v>
      </c>
      <c r="N13" s="44">
        <v>12</v>
      </c>
      <c r="O13" s="44">
        <f t="shared" si="4"/>
        <v>100</v>
      </c>
      <c r="P13" s="35">
        <v>0</v>
      </c>
      <c r="Q13" s="44">
        <f t="shared" si="5"/>
        <v>0</v>
      </c>
      <c r="R13" s="16">
        <v>13550</v>
      </c>
      <c r="S13" s="16">
        <v>258</v>
      </c>
      <c r="T13" s="15">
        <v>52.519379844961243</v>
      </c>
      <c r="U13" s="16">
        <v>2180</v>
      </c>
      <c r="V13" s="16">
        <v>55</v>
      </c>
      <c r="W13" s="16">
        <v>39.636363636363633</v>
      </c>
      <c r="X13" s="16">
        <f t="shared" si="0"/>
        <v>15730</v>
      </c>
      <c r="Y13" s="16">
        <f t="shared" si="1"/>
        <v>313</v>
      </c>
      <c r="Z13" s="16">
        <f t="shared" si="6"/>
        <v>50.255591054313101</v>
      </c>
      <c r="AA13" s="16">
        <v>1310.8333333333333</v>
      </c>
      <c r="AB13" s="16">
        <v>4200</v>
      </c>
      <c r="AC13" s="16">
        <v>165</v>
      </c>
      <c r="AD13" s="16">
        <v>19930</v>
      </c>
      <c r="AE13" s="16">
        <v>44.77</v>
      </c>
      <c r="AF13" s="16">
        <v>41.81</v>
      </c>
      <c r="AG13" s="16">
        <v>0.93</v>
      </c>
      <c r="AH13" s="17">
        <v>50.9</v>
      </c>
      <c r="AI13" s="14">
        <v>4.08</v>
      </c>
      <c r="AJ13" s="13">
        <v>5.6</v>
      </c>
      <c r="AK13" s="35">
        <v>0.3157380736</v>
      </c>
      <c r="AL13" s="35">
        <v>1.191116088092572</v>
      </c>
      <c r="AM13" s="35">
        <v>0.54718510000000009</v>
      </c>
      <c r="AN13" s="35">
        <v>5.9216557750000005</v>
      </c>
      <c r="AO13" s="35">
        <v>430.83250394042335</v>
      </c>
      <c r="AP13" s="12">
        <v>160</v>
      </c>
      <c r="AQ13" s="12">
        <v>2</v>
      </c>
      <c r="AR13" s="12">
        <v>80</v>
      </c>
      <c r="AS13" s="12">
        <v>1000</v>
      </c>
      <c r="AT13" s="12">
        <v>36</v>
      </c>
      <c r="AU13" s="12">
        <v>27.8</v>
      </c>
      <c r="AV13" s="12">
        <v>1160</v>
      </c>
    </row>
    <row r="14" spans="1:48" ht="16.2" x14ac:dyDescent="0.3">
      <c r="A14" s="3">
        <v>13</v>
      </c>
      <c r="B14" s="3" t="s">
        <v>21</v>
      </c>
      <c r="C14" s="18">
        <v>1</v>
      </c>
      <c r="D14" s="37">
        <v>0</v>
      </c>
      <c r="E14" s="37">
        <v>8.3333333333333321</v>
      </c>
      <c r="F14" s="38">
        <v>0</v>
      </c>
      <c r="G14" s="38">
        <v>8.3333333333333321</v>
      </c>
      <c r="H14" s="19">
        <v>18</v>
      </c>
      <c r="I14" s="19">
        <v>18</v>
      </c>
      <c r="J14" s="35">
        <f t="shared" si="2"/>
        <v>100</v>
      </c>
      <c r="K14" s="37">
        <v>18</v>
      </c>
      <c r="L14" s="37">
        <v>18</v>
      </c>
      <c r="M14" s="35">
        <f t="shared" si="3"/>
        <v>100</v>
      </c>
      <c r="N14" s="45">
        <v>12</v>
      </c>
      <c r="O14" s="44">
        <f t="shared" si="4"/>
        <v>100</v>
      </c>
      <c r="P14" s="37">
        <v>9</v>
      </c>
      <c r="Q14" s="44">
        <f t="shared" si="5"/>
        <v>75</v>
      </c>
      <c r="R14" s="22">
        <v>23070</v>
      </c>
      <c r="S14" s="22">
        <v>381</v>
      </c>
      <c r="T14" s="21">
        <v>60.551181102362207</v>
      </c>
      <c r="U14" s="22">
        <v>2220</v>
      </c>
      <c r="V14" s="22">
        <v>46</v>
      </c>
      <c r="W14" s="22">
        <v>48.260869565217391</v>
      </c>
      <c r="X14" s="22">
        <f t="shared" si="0"/>
        <v>25290</v>
      </c>
      <c r="Y14" s="22">
        <f t="shared" si="1"/>
        <v>427</v>
      </c>
      <c r="Z14" s="22">
        <f t="shared" si="6"/>
        <v>59.227166276346601</v>
      </c>
      <c r="AA14" s="22">
        <v>2107.5</v>
      </c>
      <c r="AB14" s="22">
        <v>11800</v>
      </c>
      <c r="AC14" s="22">
        <v>335</v>
      </c>
      <c r="AD14" s="22">
        <v>37090</v>
      </c>
      <c r="AE14" s="22">
        <v>54.96</v>
      </c>
      <c r="AF14" s="22">
        <v>49.76</v>
      </c>
      <c r="AG14" s="22">
        <v>0.91</v>
      </c>
      <c r="AH14" s="23">
        <v>46.408333333333331</v>
      </c>
      <c r="AI14" s="20">
        <v>4.21</v>
      </c>
      <c r="AJ14" s="19">
        <v>4.9000000000000004</v>
      </c>
      <c r="AK14" s="37">
        <v>0.31379307520000005</v>
      </c>
      <c r="AL14" s="37">
        <v>1.3344329896907217</v>
      </c>
      <c r="AM14" s="37">
        <v>0.3977773799999999</v>
      </c>
      <c r="AN14" s="37">
        <v>5.9898849500000013</v>
      </c>
      <c r="AO14" s="37">
        <v>284.35967238407977</v>
      </c>
      <c r="AP14" s="3">
        <v>0</v>
      </c>
      <c r="AQ14" s="3">
        <v>0</v>
      </c>
      <c r="AR14" s="3">
        <v>0</v>
      </c>
      <c r="AS14" s="3">
        <v>445</v>
      </c>
      <c r="AT14" s="3">
        <v>8</v>
      </c>
      <c r="AU14" s="3">
        <v>55.6</v>
      </c>
      <c r="AV14" s="3">
        <v>445</v>
      </c>
    </row>
    <row r="15" spans="1:48" ht="16.2" x14ac:dyDescent="0.3">
      <c r="A15" s="3">
        <v>14</v>
      </c>
      <c r="B15" s="3" t="s">
        <v>21</v>
      </c>
      <c r="C15" s="18">
        <v>2</v>
      </c>
      <c r="D15" s="37">
        <v>8.3000000000000007</v>
      </c>
      <c r="E15" s="37">
        <v>8.3333333333333321</v>
      </c>
      <c r="F15" s="38">
        <v>3.3</v>
      </c>
      <c r="G15" s="38">
        <v>8.3333333333333321</v>
      </c>
      <c r="H15" s="19">
        <v>18</v>
      </c>
      <c r="I15" s="19">
        <v>17</v>
      </c>
      <c r="J15" s="35">
        <f t="shared" si="2"/>
        <v>94.444444444444443</v>
      </c>
      <c r="K15" s="37">
        <v>18</v>
      </c>
      <c r="L15" s="37">
        <v>18</v>
      </c>
      <c r="M15" s="35">
        <f t="shared" si="3"/>
        <v>100</v>
      </c>
      <c r="N15" s="45">
        <v>12</v>
      </c>
      <c r="O15" s="44">
        <f t="shared" si="4"/>
        <v>100</v>
      </c>
      <c r="P15" s="37">
        <v>9</v>
      </c>
      <c r="Q15" s="44">
        <f t="shared" si="5"/>
        <v>75</v>
      </c>
      <c r="R15" s="22">
        <v>18880</v>
      </c>
      <c r="S15" s="22">
        <v>314</v>
      </c>
      <c r="T15" s="21">
        <v>60.127388535031848</v>
      </c>
      <c r="U15" s="22">
        <v>1890</v>
      </c>
      <c r="V15" s="22">
        <v>44</v>
      </c>
      <c r="W15" s="22">
        <v>42.954545454545453</v>
      </c>
      <c r="X15" s="22">
        <f t="shared" si="0"/>
        <v>20770</v>
      </c>
      <c r="Y15" s="22">
        <f t="shared" si="1"/>
        <v>358</v>
      </c>
      <c r="Z15" s="22">
        <f t="shared" si="6"/>
        <v>58.016759776536311</v>
      </c>
      <c r="AA15" s="22">
        <v>1730.8333333333333</v>
      </c>
      <c r="AB15" s="22">
        <v>12900</v>
      </c>
      <c r="AC15" s="22">
        <v>350</v>
      </c>
      <c r="AD15" s="22">
        <v>33670</v>
      </c>
      <c r="AE15" s="22">
        <v>52.8</v>
      </c>
      <c r="AF15" s="22">
        <v>47</v>
      </c>
      <c r="AG15" s="22">
        <v>0.89</v>
      </c>
      <c r="AH15" s="23">
        <v>45.491666666666667</v>
      </c>
      <c r="AI15" s="20">
        <v>4.18</v>
      </c>
      <c r="AJ15" s="19">
        <v>4.9000000000000004</v>
      </c>
      <c r="AK15" s="37">
        <v>0.32092473600000004</v>
      </c>
      <c r="AL15" s="37">
        <v>1.2823854660347551</v>
      </c>
      <c r="AM15" s="37">
        <v>0.55853728000000002</v>
      </c>
      <c r="AN15" s="37">
        <v>6.0606124250000013</v>
      </c>
      <c r="AO15" s="37">
        <v>355.71191490111829</v>
      </c>
      <c r="AP15" s="3">
        <v>0</v>
      </c>
      <c r="AQ15" s="3">
        <v>0</v>
      </c>
      <c r="AR15" s="3">
        <v>0</v>
      </c>
      <c r="AS15" s="3">
        <v>365</v>
      </c>
      <c r="AT15" s="3">
        <v>10</v>
      </c>
      <c r="AU15" s="3">
        <v>36.5</v>
      </c>
      <c r="AV15" s="3">
        <v>365</v>
      </c>
    </row>
    <row r="16" spans="1:48" ht="16.2" x14ac:dyDescent="0.3">
      <c r="A16" s="3">
        <v>15</v>
      </c>
      <c r="B16" s="3" t="s">
        <v>21</v>
      </c>
      <c r="C16" s="18">
        <v>3</v>
      </c>
      <c r="D16" s="37">
        <v>0</v>
      </c>
      <c r="E16" s="37">
        <v>16.666666666666664</v>
      </c>
      <c r="F16" s="38">
        <v>0</v>
      </c>
      <c r="G16" s="38">
        <v>8.3333333333333321</v>
      </c>
      <c r="H16" s="19">
        <v>18</v>
      </c>
      <c r="I16" s="19">
        <v>17</v>
      </c>
      <c r="J16" s="35">
        <f t="shared" si="2"/>
        <v>94.444444444444443</v>
      </c>
      <c r="K16" s="37">
        <v>18</v>
      </c>
      <c r="L16" s="37">
        <v>18</v>
      </c>
      <c r="M16" s="35">
        <f t="shared" si="3"/>
        <v>100</v>
      </c>
      <c r="N16" s="45">
        <v>12</v>
      </c>
      <c r="O16" s="44">
        <f t="shared" si="4"/>
        <v>100</v>
      </c>
      <c r="P16" s="37">
        <v>7</v>
      </c>
      <c r="Q16" s="44">
        <f t="shared" si="5"/>
        <v>58.333333333333336</v>
      </c>
      <c r="R16" s="22">
        <v>15320</v>
      </c>
      <c r="S16" s="22">
        <v>251</v>
      </c>
      <c r="T16" s="21">
        <v>61.035856573705182</v>
      </c>
      <c r="U16" s="22">
        <v>4000</v>
      </c>
      <c r="V16" s="22">
        <v>80</v>
      </c>
      <c r="W16" s="22">
        <v>50</v>
      </c>
      <c r="X16" s="22">
        <f t="shared" si="0"/>
        <v>19320</v>
      </c>
      <c r="Y16" s="22">
        <f t="shared" si="1"/>
        <v>331</v>
      </c>
      <c r="Z16" s="22">
        <f t="shared" si="6"/>
        <v>58.368580060422964</v>
      </c>
      <c r="AA16" s="22">
        <v>1610</v>
      </c>
      <c r="AB16" s="22">
        <v>7920</v>
      </c>
      <c r="AC16" s="22">
        <v>272</v>
      </c>
      <c r="AD16" s="22">
        <v>27240</v>
      </c>
      <c r="AE16" s="22">
        <v>53.59</v>
      </c>
      <c r="AF16" s="22">
        <v>48.38</v>
      </c>
      <c r="AG16" s="22">
        <v>0.9</v>
      </c>
      <c r="AH16" s="23">
        <v>43.616666666666667</v>
      </c>
      <c r="AI16" s="20">
        <v>4.1399999999999997</v>
      </c>
      <c r="AJ16" s="19">
        <v>4.9000000000000004</v>
      </c>
      <c r="AK16" s="37">
        <v>0.34620971519999993</v>
      </c>
      <c r="AL16" s="37">
        <v>1.242695753798208</v>
      </c>
      <c r="AM16" s="37">
        <v>0.33298474999999994</v>
      </c>
      <c r="AN16" s="37">
        <v>6.0955961499999995</v>
      </c>
      <c r="AO16" s="37">
        <v>275.92643510791157</v>
      </c>
      <c r="AP16" s="3">
        <v>260</v>
      </c>
      <c r="AQ16" s="3">
        <v>6</v>
      </c>
      <c r="AR16" s="3">
        <v>43.3</v>
      </c>
      <c r="AS16" s="3">
        <v>430</v>
      </c>
      <c r="AT16" s="3">
        <v>11</v>
      </c>
      <c r="AU16" s="3">
        <v>39.1</v>
      </c>
      <c r="AV16" s="3">
        <v>690</v>
      </c>
    </row>
    <row r="17" spans="1:48" ht="16.2" x14ac:dyDescent="0.3">
      <c r="A17" s="3">
        <v>16</v>
      </c>
      <c r="B17" s="3" t="s">
        <v>21</v>
      </c>
      <c r="C17" s="18">
        <v>4</v>
      </c>
      <c r="D17" s="37">
        <v>0</v>
      </c>
      <c r="E17" s="37">
        <v>8.3333333333333321</v>
      </c>
      <c r="F17" s="38">
        <v>0</v>
      </c>
      <c r="G17" s="38">
        <v>6.666666666666667</v>
      </c>
      <c r="H17" s="19">
        <v>18</v>
      </c>
      <c r="I17" s="19">
        <v>17</v>
      </c>
      <c r="J17" s="35">
        <f t="shared" si="2"/>
        <v>94.444444444444443</v>
      </c>
      <c r="K17" s="37">
        <v>18</v>
      </c>
      <c r="L17" s="37">
        <v>18</v>
      </c>
      <c r="M17" s="35">
        <f t="shared" si="3"/>
        <v>100</v>
      </c>
      <c r="N17" s="45">
        <v>12</v>
      </c>
      <c r="O17" s="44">
        <f t="shared" si="4"/>
        <v>100</v>
      </c>
      <c r="P17" s="37">
        <v>11</v>
      </c>
      <c r="Q17" s="44">
        <f t="shared" si="5"/>
        <v>91.666666666666657</v>
      </c>
      <c r="R17" s="22">
        <v>20020</v>
      </c>
      <c r="S17" s="22">
        <v>324</v>
      </c>
      <c r="T17" s="21">
        <v>61.790123456790127</v>
      </c>
      <c r="U17" s="22">
        <v>3590</v>
      </c>
      <c r="V17" s="22">
        <v>70</v>
      </c>
      <c r="W17" s="22">
        <v>51.285714285714285</v>
      </c>
      <c r="X17" s="22">
        <f t="shared" si="0"/>
        <v>23610</v>
      </c>
      <c r="Y17" s="22">
        <f t="shared" si="1"/>
        <v>394</v>
      </c>
      <c r="Z17" s="22">
        <f t="shared" si="6"/>
        <v>59.923857868020306</v>
      </c>
      <c r="AA17" s="22">
        <v>1967.5</v>
      </c>
      <c r="AB17" s="22">
        <v>8340</v>
      </c>
      <c r="AC17" s="22">
        <v>238</v>
      </c>
      <c r="AD17" s="22">
        <v>31950</v>
      </c>
      <c r="AE17" s="22">
        <v>51.95</v>
      </c>
      <c r="AF17" s="22">
        <v>44.9</v>
      </c>
      <c r="AG17" s="22">
        <v>0.86</v>
      </c>
      <c r="AH17" s="23">
        <v>44.591666666666669</v>
      </c>
      <c r="AI17" s="20">
        <v>4.0999999999999996</v>
      </c>
      <c r="AJ17" s="19">
        <v>4.9000000000000004</v>
      </c>
      <c r="AK17" s="37">
        <v>0.34685804799999997</v>
      </c>
      <c r="AL17" s="37">
        <v>1.2454328832406671</v>
      </c>
      <c r="AM17" s="37">
        <v>0.43380739499999993</v>
      </c>
      <c r="AN17" s="37">
        <v>5.1487856000000001</v>
      </c>
      <c r="AO17" s="37">
        <v>364.99742468660594</v>
      </c>
      <c r="AP17" s="3">
        <v>300</v>
      </c>
      <c r="AQ17" s="3">
        <v>3</v>
      </c>
      <c r="AR17" s="3">
        <v>100</v>
      </c>
      <c r="AS17" s="3">
        <v>800</v>
      </c>
      <c r="AT17" s="3">
        <v>11</v>
      </c>
      <c r="AU17" s="3">
        <v>72.7</v>
      </c>
      <c r="AV17" s="3">
        <v>1100</v>
      </c>
    </row>
    <row r="18" spans="1:48" s="7" customFormat="1" ht="16.2" x14ac:dyDescent="0.3">
      <c r="A18" s="12">
        <v>17</v>
      </c>
      <c r="B18" s="12" t="s">
        <v>22</v>
      </c>
      <c r="C18" s="13">
        <v>1</v>
      </c>
      <c r="D18" s="35">
        <v>0</v>
      </c>
      <c r="E18" s="35">
        <v>25</v>
      </c>
      <c r="F18" s="36">
        <v>0</v>
      </c>
      <c r="G18" s="36">
        <v>23.333333333333332</v>
      </c>
      <c r="H18" s="13">
        <v>18</v>
      </c>
      <c r="I18" s="13">
        <v>18</v>
      </c>
      <c r="J18" s="35">
        <f t="shared" si="2"/>
        <v>100</v>
      </c>
      <c r="K18" s="35">
        <v>18</v>
      </c>
      <c r="L18" s="35">
        <v>18</v>
      </c>
      <c r="M18" s="35">
        <f t="shared" si="3"/>
        <v>100</v>
      </c>
      <c r="N18" s="44">
        <v>12</v>
      </c>
      <c r="O18" s="44">
        <f t="shared" si="4"/>
        <v>100</v>
      </c>
      <c r="P18" s="35">
        <v>8</v>
      </c>
      <c r="Q18" s="44">
        <f t="shared" si="5"/>
        <v>66.666666666666657</v>
      </c>
      <c r="R18" s="16">
        <v>10270</v>
      </c>
      <c r="S18" s="16">
        <v>221</v>
      </c>
      <c r="T18" s="15">
        <v>46.470588235294116</v>
      </c>
      <c r="U18" s="16">
        <v>1960</v>
      </c>
      <c r="V18" s="16">
        <v>52</v>
      </c>
      <c r="W18" s="16">
        <v>37.692307692307693</v>
      </c>
      <c r="X18" s="16">
        <f t="shared" si="0"/>
        <v>12230</v>
      </c>
      <c r="Y18" s="16">
        <f t="shared" si="1"/>
        <v>273</v>
      </c>
      <c r="Z18" s="16">
        <f t="shared" si="6"/>
        <v>44.798534798534796</v>
      </c>
      <c r="AA18" s="16">
        <v>1019.1666666666666</v>
      </c>
      <c r="AB18" s="16">
        <v>4380</v>
      </c>
      <c r="AC18" s="16">
        <v>140</v>
      </c>
      <c r="AD18" s="16">
        <v>16610</v>
      </c>
      <c r="AE18" s="16">
        <v>56.33</v>
      </c>
      <c r="AF18" s="16">
        <v>49.15</v>
      </c>
      <c r="AG18" s="16">
        <v>0.87</v>
      </c>
      <c r="AH18" s="17">
        <v>47.375000000000007</v>
      </c>
      <c r="AI18" s="14">
        <v>4.09</v>
      </c>
      <c r="AJ18" s="13">
        <v>6.4</v>
      </c>
      <c r="AK18" s="35">
        <v>0.37862635519999999</v>
      </c>
      <c r="AL18" s="35">
        <v>1.2882079131109387</v>
      </c>
      <c r="AM18" s="35">
        <v>0.53115922999999987</v>
      </c>
      <c r="AN18" s="35">
        <v>7.2351294749999999</v>
      </c>
      <c r="AO18" s="35">
        <v>376.69786858260028</v>
      </c>
      <c r="AP18" s="12">
        <v>260</v>
      </c>
      <c r="AQ18" s="12">
        <v>5</v>
      </c>
      <c r="AR18" s="12">
        <v>52</v>
      </c>
      <c r="AS18" s="12">
        <v>415</v>
      </c>
      <c r="AT18" s="12">
        <v>12</v>
      </c>
      <c r="AU18" s="12">
        <v>34.6</v>
      </c>
      <c r="AV18" s="12">
        <v>675</v>
      </c>
    </row>
    <row r="19" spans="1:48" s="7" customFormat="1" ht="16.2" x14ac:dyDescent="0.3">
      <c r="A19" s="12">
        <v>18</v>
      </c>
      <c r="B19" s="12" t="s">
        <v>22</v>
      </c>
      <c r="C19" s="13">
        <v>2</v>
      </c>
      <c r="D19" s="35">
        <v>0</v>
      </c>
      <c r="E19" s="35">
        <v>33.333333333333329</v>
      </c>
      <c r="F19" s="36">
        <v>0</v>
      </c>
      <c r="G19" s="36">
        <v>31.666666666666664</v>
      </c>
      <c r="H19" s="13">
        <v>18</v>
      </c>
      <c r="I19" s="13">
        <v>18</v>
      </c>
      <c r="J19" s="35">
        <f t="shared" si="2"/>
        <v>100</v>
      </c>
      <c r="K19" s="35">
        <v>18</v>
      </c>
      <c r="L19" s="35">
        <v>18</v>
      </c>
      <c r="M19" s="35">
        <f t="shared" si="3"/>
        <v>100</v>
      </c>
      <c r="N19" s="44">
        <v>12</v>
      </c>
      <c r="O19" s="44">
        <f t="shared" si="4"/>
        <v>100</v>
      </c>
      <c r="P19" s="35">
        <v>8</v>
      </c>
      <c r="Q19" s="44">
        <f t="shared" si="5"/>
        <v>66.666666666666657</v>
      </c>
      <c r="R19" s="16">
        <v>10550</v>
      </c>
      <c r="S19" s="16">
        <v>223</v>
      </c>
      <c r="T19" s="15">
        <v>47.309417040358746</v>
      </c>
      <c r="U19" s="16">
        <v>1560</v>
      </c>
      <c r="V19" s="16">
        <v>36</v>
      </c>
      <c r="W19" s="16">
        <v>43.333333333333336</v>
      </c>
      <c r="X19" s="16">
        <f t="shared" si="0"/>
        <v>12110</v>
      </c>
      <c r="Y19" s="16">
        <f t="shared" si="1"/>
        <v>259</v>
      </c>
      <c r="Z19" s="16">
        <f t="shared" si="6"/>
        <v>46.756756756756758</v>
      </c>
      <c r="AA19" s="16">
        <v>1009.1666666666666</v>
      </c>
      <c r="AB19" s="16">
        <v>3260</v>
      </c>
      <c r="AC19" s="16">
        <v>147</v>
      </c>
      <c r="AD19" s="16">
        <v>15370</v>
      </c>
      <c r="AE19" s="16">
        <v>47.71</v>
      </c>
      <c r="AF19" s="16">
        <v>43.56</v>
      </c>
      <c r="AG19" s="16">
        <v>0.91</v>
      </c>
      <c r="AH19" s="17">
        <v>43.358333333333341</v>
      </c>
      <c r="AI19" s="14">
        <v>4.07</v>
      </c>
      <c r="AJ19" s="13">
        <v>6.1</v>
      </c>
      <c r="AK19" s="35">
        <v>0.37603302399999994</v>
      </c>
      <c r="AL19" s="35">
        <v>1.2694704049844237</v>
      </c>
      <c r="AM19" s="35">
        <v>0.54082612499999994</v>
      </c>
      <c r="AN19" s="35">
        <v>6.1534558750000006</v>
      </c>
      <c r="AO19" s="35">
        <v>460.641683308528</v>
      </c>
      <c r="AP19" s="12">
        <v>70</v>
      </c>
      <c r="AQ19" s="12">
        <v>2</v>
      </c>
      <c r="AR19" s="12">
        <v>35</v>
      </c>
      <c r="AS19" s="12">
        <v>290</v>
      </c>
      <c r="AT19" s="12">
        <v>11</v>
      </c>
      <c r="AU19" s="12">
        <v>26.4</v>
      </c>
      <c r="AV19" s="12">
        <v>360</v>
      </c>
    </row>
    <row r="20" spans="1:48" s="7" customFormat="1" ht="16.2" x14ac:dyDescent="0.3">
      <c r="A20" s="12">
        <v>19</v>
      </c>
      <c r="B20" s="12" t="s">
        <v>22</v>
      </c>
      <c r="C20" s="13">
        <v>3</v>
      </c>
      <c r="D20" s="35">
        <v>8.3000000000000007</v>
      </c>
      <c r="E20" s="35">
        <v>0</v>
      </c>
      <c r="F20" s="36">
        <v>8.3000000000000007</v>
      </c>
      <c r="G20" s="36">
        <v>0</v>
      </c>
      <c r="H20" s="13">
        <v>18</v>
      </c>
      <c r="I20" s="13">
        <v>17</v>
      </c>
      <c r="J20" s="35">
        <f t="shared" si="2"/>
        <v>94.444444444444443</v>
      </c>
      <c r="K20" s="35">
        <v>18</v>
      </c>
      <c r="L20" s="35">
        <v>18</v>
      </c>
      <c r="M20" s="35">
        <f t="shared" si="3"/>
        <v>100</v>
      </c>
      <c r="N20" s="44">
        <v>11</v>
      </c>
      <c r="O20" s="44">
        <f t="shared" si="4"/>
        <v>91.666666666666657</v>
      </c>
      <c r="P20" s="35">
        <v>11</v>
      </c>
      <c r="Q20" s="44">
        <f t="shared" si="5"/>
        <v>91.666666666666657</v>
      </c>
      <c r="R20" s="16">
        <v>12220</v>
      </c>
      <c r="S20" s="16">
        <v>250</v>
      </c>
      <c r="T20" s="15">
        <v>48.88</v>
      </c>
      <c r="U20" s="16">
        <v>2220</v>
      </c>
      <c r="V20" s="16">
        <v>54</v>
      </c>
      <c r="W20" s="16">
        <v>41.111111111111114</v>
      </c>
      <c r="X20" s="16">
        <f t="shared" si="0"/>
        <v>14440</v>
      </c>
      <c r="Y20" s="16">
        <f t="shared" si="1"/>
        <v>304</v>
      </c>
      <c r="Z20" s="16">
        <f t="shared" si="6"/>
        <v>47.5</v>
      </c>
      <c r="AA20" s="16">
        <v>1312.7272727272727</v>
      </c>
      <c r="AB20" s="16">
        <v>3180</v>
      </c>
      <c r="AC20" s="16">
        <v>149</v>
      </c>
      <c r="AD20" s="16">
        <v>17620</v>
      </c>
      <c r="AE20" s="16">
        <v>50.3</v>
      </c>
      <c r="AF20" s="16">
        <v>44.11</v>
      </c>
      <c r="AG20" s="16">
        <v>0.88</v>
      </c>
      <c r="AH20" s="17">
        <v>45.54999999999999</v>
      </c>
      <c r="AI20" s="14">
        <v>4.18</v>
      </c>
      <c r="AJ20" s="13">
        <v>5.6</v>
      </c>
      <c r="AK20" s="35">
        <v>0.33389139200000012</v>
      </c>
      <c r="AL20" s="35">
        <v>1.3099206349206349</v>
      </c>
      <c r="AM20" s="35">
        <v>0.47536314000000007</v>
      </c>
      <c r="AN20" s="35">
        <v>7.1996490999999994</v>
      </c>
      <c r="AO20" s="35">
        <v>312.71662645563293</v>
      </c>
      <c r="AP20" s="12">
        <v>400</v>
      </c>
      <c r="AQ20" s="12">
        <v>8</v>
      </c>
      <c r="AR20" s="12">
        <v>50</v>
      </c>
      <c r="AS20" s="12">
        <v>1320</v>
      </c>
      <c r="AT20" s="12">
        <v>40</v>
      </c>
      <c r="AU20" s="12">
        <v>33</v>
      </c>
      <c r="AV20" s="12">
        <v>1720</v>
      </c>
    </row>
    <row r="21" spans="1:48" s="7" customFormat="1" ht="16.2" x14ac:dyDescent="0.3">
      <c r="A21" s="12">
        <v>20</v>
      </c>
      <c r="B21" s="12" t="s">
        <v>22</v>
      </c>
      <c r="C21" s="13">
        <v>4</v>
      </c>
      <c r="D21" s="35">
        <v>0</v>
      </c>
      <c r="E21" s="35">
        <v>25</v>
      </c>
      <c r="F21" s="36">
        <v>0</v>
      </c>
      <c r="G21" s="36">
        <v>25</v>
      </c>
      <c r="H21" s="13">
        <v>18</v>
      </c>
      <c r="I21" s="13">
        <v>18</v>
      </c>
      <c r="J21" s="35">
        <f t="shared" si="2"/>
        <v>100</v>
      </c>
      <c r="K21" s="35">
        <v>18</v>
      </c>
      <c r="L21" s="35">
        <v>18</v>
      </c>
      <c r="M21" s="35">
        <f t="shared" si="3"/>
        <v>100</v>
      </c>
      <c r="N21" s="44">
        <v>12</v>
      </c>
      <c r="O21" s="44">
        <f t="shared" si="4"/>
        <v>100</v>
      </c>
      <c r="P21" s="35">
        <v>8</v>
      </c>
      <c r="Q21" s="44">
        <f t="shared" si="5"/>
        <v>66.666666666666657</v>
      </c>
      <c r="R21" s="16">
        <v>11900</v>
      </c>
      <c r="S21" s="16">
        <v>246</v>
      </c>
      <c r="T21" s="15">
        <v>48.373983739837399</v>
      </c>
      <c r="U21" s="16">
        <v>1310</v>
      </c>
      <c r="V21" s="16">
        <v>30</v>
      </c>
      <c r="W21" s="16">
        <v>43.666666666666664</v>
      </c>
      <c r="X21" s="16">
        <f t="shared" si="0"/>
        <v>13210</v>
      </c>
      <c r="Y21" s="16">
        <f t="shared" si="1"/>
        <v>276</v>
      </c>
      <c r="Z21" s="16">
        <f t="shared" si="6"/>
        <v>47.862318840579711</v>
      </c>
      <c r="AA21" s="16">
        <v>1100.8333333333333</v>
      </c>
      <c r="AB21" s="16">
        <v>7820</v>
      </c>
      <c r="AC21" s="16">
        <v>285</v>
      </c>
      <c r="AD21" s="16">
        <v>21030</v>
      </c>
      <c r="AE21" s="16">
        <v>50.9</v>
      </c>
      <c r="AF21" s="16">
        <v>43.39</v>
      </c>
      <c r="AG21" s="16">
        <v>0.85</v>
      </c>
      <c r="AH21" s="17">
        <v>45.983333333333327</v>
      </c>
      <c r="AI21" s="14">
        <v>4.1100000000000003</v>
      </c>
      <c r="AJ21" s="13">
        <v>6.3</v>
      </c>
      <c r="AK21" s="35">
        <v>0.39159301120000001</v>
      </c>
      <c r="AL21" s="35">
        <v>1.2599250936329589</v>
      </c>
      <c r="AM21" s="35">
        <v>0.56894344500000005</v>
      </c>
      <c r="AN21" s="35">
        <v>7.2809943499999976</v>
      </c>
      <c r="AO21" s="35">
        <v>425.02352635920397</v>
      </c>
      <c r="AP21" s="12">
        <v>80</v>
      </c>
      <c r="AQ21" s="12">
        <v>4</v>
      </c>
      <c r="AR21" s="12">
        <v>20</v>
      </c>
      <c r="AS21" s="12">
        <v>835</v>
      </c>
      <c r="AT21" s="12">
        <v>26</v>
      </c>
      <c r="AU21" s="12">
        <v>32.1</v>
      </c>
      <c r="AV21" s="12">
        <v>915</v>
      </c>
    </row>
    <row r="22" spans="1:48" s="8" customFormat="1" ht="16.2" x14ac:dyDescent="0.3">
      <c r="A22" s="24">
        <v>21</v>
      </c>
      <c r="B22" s="24" t="s">
        <v>58</v>
      </c>
      <c r="C22" s="25">
        <v>1</v>
      </c>
      <c r="D22" s="39">
        <v>0</v>
      </c>
      <c r="E22" s="39">
        <v>25</v>
      </c>
      <c r="F22" s="40">
        <v>0</v>
      </c>
      <c r="G22" s="40">
        <v>21.666666666666668</v>
      </c>
      <c r="H22" s="25">
        <v>18</v>
      </c>
      <c r="I22" s="25">
        <v>18</v>
      </c>
      <c r="J22" s="35">
        <f t="shared" si="2"/>
        <v>100</v>
      </c>
      <c r="K22" s="39">
        <v>18</v>
      </c>
      <c r="L22" s="39">
        <v>18</v>
      </c>
      <c r="M22" s="35">
        <f t="shared" si="3"/>
        <v>100</v>
      </c>
      <c r="N22" s="46">
        <v>12</v>
      </c>
      <c r="O22" s="44">
        <f t="shared" si="4"/>
        <v>100</v>
      </c>
      <c r="P22" s="39">
        <v>6</v>
      </c>
      <c r="Q22" s="44">
        <f t="shared" si="5"/>
        <v>50</v>
      </c>
      <c r="R22" s="28">
        <v>14490</v>
      </c>
      <c r="S22" s="28">
        <v>273</v>
      </c>
      <c r="T22" s="27">
        <v>53.07692307692308</v>
      </c>
      <c r="U22" s="28">
        <v>2490</v>
      </c>
      <c r="V22" s="28">
        <v>57</v>
      </c>
      <c r="W22" s="28">
        <v>43.684210526315788</v>
      </c>
      <c r="X22" s="28">
        <f t="shared" si="0"/>
        <v>16980</v>
      </c>
      <c r="Y22" s="28">
        <f t="shared" si="1"/>
        <v>330</v>
      </c>
      <c r="Z22" s="28">
        <f t="shared" si="6"/>
        <v>51.454545454545453</v>
      </c>
      <c r="AA22" s="28">
        <v>1415</v>
      </c>
      <c r="AB22" s="28">
        <v>6840</v>
      </c>
      <c r="AC22" s="28">
        <v>207</v>
      </c>
      <c r="AD22" s="28">
        <v>23820</v>
      </c>
      <c r="AE22" s="28">
        <v>52.77</v>
      </c>
      <c r="AF22" s="28">
        <v>45.35</v>
      </c>
      <c r="AG22" s="28">
        <v>0.86</v>
      </c>
      <c r="AH22" s="29">
        <v>50.92499999999999</v>
      </c>
      <c r="AI22" s="26">
        <v>4.07</v>
      </c>
      <c r="AJ22" s="25">
        <v>5.6</v>
      </c>
      <c r="AK22" s="39">
        <v>0.34685804799999997</v>
      </c>
      <c r="AL22" s="39">
        <v>1.196629213483146</v>
      </c>
      <c r="AM22" s="39">
        <v>0.52753806000000003</v>
      </c>
      <c r="AN22" s="39">
        <v>5.3396346500000007</v>
      </c>
      <c r="AO22" s="39">
        <v>435.45853889074965</v>
      </c>
      <c r="AP22" s="24">
        <v>0</v>
      </c>
      <c r="AQ22" s="24">
        <v>0</v>
      </c>
      <c r="AR22" s="24">
        <v>0</v>
      </c>
      <c r="AS22" s="24">
        <v>650</v>
      </c>
      <c r="AT22" s="24">
        <v>21</v>
      </c>
      <c r="AU22" s="24">
        <v>31</v>
      </c>
      <c r="AV22" s="24">
        <v>650</v>
      </c>
    </row>
    <row r="23" spans="1:48" s="8" customFormat="1" ht="16.2" x14ac:dyDescent="0.3">
      <c r="A23" s="24">
        <v>22</v>
      </c>
      <c r="B23" s="24" t="s">
        <v>58</v>
      </c>
      <c r="C23" s="25">
        <v>2</v>
      </c>
      <c r="D23" s="39">
        <v>0</v>
      </c>
      <c r="E23" s="39">
        <v>0</v>
      </c>
      <c r="F23" s="40">
        <v>0</v>
      </c>
      <c r="G23" s="40">
        <v>0</v>
      </c>
      <c r="H23" s="25">
        <v>18</v>
      </c>
      <c r="I23" s="25">
        <v>17</v>
      </c>
      <c r="J23" s="35">
        <f t="shared" si="2"/>
        <v>94.444444444444443</v>
      </c>
      <c r="K23" s="39">
        <v>18</v>
      </c>
      <c r="L23" s="39">
        <v>18</v>
      </c>
      <c r="M23" s="35">
        <f t="shared" si="3"/>
        <v>100</v>
      </c>
      <c r="N23" s="46">
        <v>12</v>
      </c>
      <c r="O23" s="44">
        <f t="shared" si="4"/>
        <v>100</v>
      </c>
      <c r="P23" s="39">
        <v>8</v>
      </c>
      <c r="Q23" s="44">
        <f t="shared" si="5"/>
        <v>66.666666666666657</v>
      </c>
      <c r="R23" s="28">
        <v>16570</v>
      </c>
      <c r="S23" s="28">
        <v>262</v>
      </c>
      <c r="T23" s="27">
        <v>63.244274809160302</v>
      </c>
      <c r="U23" s="28">
        <v>2260</v>
      </c>
      <c r="V23" s="28">
        <v>38</v>
      </c>
      <c r="W23" s="28">
        <v>59.473684210526315</v>
      </c>
      <c r="X23" s="28">
        <f t="shared" si="0"/>
        <v>18830</v>
      </c>
      <c r="Y23" s="28">
        <f t="shared" si="1"/>
        <v>300</v>
      </c>
      <c r="Z23" s="28">
        <f t="shared" si="6"/>
        <v>62.766666666666666</v>
      </c>
      <c r="AA23" s="28">
        <v>1569.1666666666667</v>
      </c>
      <c r="AB23" s="28">
        <v>9180</v>
      </c>
      <c r="AC23" s="28">
        <v>240</v>
      </c>
      <c r="AD23" s="28">
        <v>28010</v>
      </c>
      <c r="AE23" s="28">
        <v>52.05</v>
      </c>
      <c r="AF23" s="28">
        <v>47.63</v>
      </c>
      <c r="AG23" s="28">
        <v>0.92</v>
      </c>
      <c r="AH23" s="29">
        <v>47.383333333333347</v>
      </c>
      <c r="AI23" s="26">
        <v>4.1500000000000004</v>
      </c>
      <c r="AJ23" s="25">
        <v>5</v>
      </c>
      <c r="AK23" s="39">
        <v>0.3617697024</v>
      </c>
      <c r="AL23" s="39">
        <v>1.3079352546387684</v>
      </c>
      <c r="AM23" s="39">
        <v>0.55621296500000006</v>
      </c>
      <c r="AN23" s="39">
        <v>6.1697249249999997</v>
      </c>
      <c r="AO23" s="39">
        <v>374.5992732144523</v>
      </c>
      <c r="AP23" s="24">
        <v>0</v>
      </c>
      <c r="AQ23" s="24">
        <v>0</v>
      </c>
      <c r="AR23" s="24">
        <v>0</v>
      </c>
      <c r="AS23" s="24">
        <v>1600</v>
      </c>
      <c r="AT23" s="24">
        <v>43</v>
      </c>
      <c r="AU23" s="24">
        <v>37.200000000000003</v>
      </c>
      <c r="AV23" s="24">
        <v>1600</v>
      </c>
    </row>
    <row r="24" spans="1:48" s="8" customFormat="1" ht="16.2" x14ac:dyDescent="0.3">
      <c r="A24" s="24">
        <v>23</v>
      </c>
      <c r="B24" s="24" t="s">
        <v>58</v>
      </c>
      <c r="C24" s="25">
        <v>3</v>
      </c>
      <c r="D24" s="39">
        <v>16.7</v>
      </c>
      <c r="E24" s="39">
        <v>0</v>
      </c>
      <c r="F24" s="40">
        <v>16.7</v>
      </c>
      <c r="G24" s="40">
        <v>0</v>
      </c>
      <c r="H24" s="25">
        <v>18</v>
      </c>
      <c r="I24" s="25">
        <v>17</v>
      </c>
      <c r="J24" s="35">
        <f t="shared" si="2"/>
        <v>94.444444444444443</v>
      </c>
      <c r="K24" s="39">
        <v>18</v>
      </c>
      <c r="L24" s="39">
        <v>18</v>
      </c>
      <c r="M24" s="35">
        <f t="shared" si="3"/>
        <v>100</v>
      </c>
      <c r="N24" s="46">
        <v>10</v>
      </c>
      <c r="O24" s="44">
        <f t="shared" si="4"/>
        <v>83.333333333333343</v>
      </c>
      <c r="P24" s="39">
        <v>10</v>
      </c>
      <c r="Q24" s="44">
        <f t="shared" si="5"/>
        <v>83.333333333333343</v>
      </c>
      <c r="R24" s="28">
        <v>12780</v>
      </c>
      <c r="S24" s="28">
        <v>260</v>
      </c>
      <c r="T24" s="27">
        <v>49.153846153846153</v>
      </c>
      <c r="U24" s="28">
        <v>2280</v>
      </c>
      <c r="V24" s="28">
        <v>45</v>
      </c>
      <c r="W24" s="28">
        <v>50.666666666666664</v>
      </c>
      <c r="X24" s="28">
        <f t="shared" si="0"/>
        <v>15060</v>
      </c>
      <c r="Y24" s="28">
        <f t="shared" si="1"/>
        <v>305</v>
      </c>
      <c r="Z24" s="28">
        <f t="shared" si="6"/>
        <v>49.377049180327866</v>
      </c>
      <c r="AA24" s="28">
        <v>1506</v>
      </c>
      <c r="AB24" s="28">
        <v>3800</v>
      </c>
      <c r="AC24" s="28">
        <v>144</v>
      </c>
      <c r="AD24" s="28">
        <v>18860</v>
      </c>
      <c r="AE24" s="28">
        <v>55.86</v>
      </c>
      <c r="AF24" s="28">
        <v>47.83</v>
      </c>
      <c r="AG24" s="28">
        <v>0.86</v>
      </c>
      <c r="AH24" s="29">
        <v>46.691666666666663</v>
      </c>
      <c r="AI24" s="26">
        <v>4.07</v>
      </c>
      <c r="AJ24" s="25">
        <v>5.2</v>
      </c>
      <c r="AK24" s="39">
        <v>0.34102305280000006</v>
      </c>
      <c r="AL24" s="39">
        <v>1.2727963525835866</v>
      </c>
      <c r="AM24" s="39">
        <v>0.63025273500000001</v>
      </c>
      <c r="AN24" s="39">
        <v>6.1154546249999999</v>
      </c>
      <c r="AO24" s="39">
        <v>366.93375054701215</v>
      </c>
      <c r="AP24" s="24">
        <v>140</v>
      </c>
      <c r="AQ24" s="24">
        <v>2</v>
      </c>
      <c r="AR24" s="24">
        <v>70</v>
      </c>
      <c r="AS24" s="24">
        <v>360</v>
      </c>
      <c r="AT24" s="24">
        <v>12</v>
      </c>
      <c r="AU24" s="24">
        <v>30</v>
      </c>
      <c r="AV24" s="24">
        <v>500</v>
      </c>
    </row>
    <row r="25" spans="1:48" s="8" customFormat="1" ht="16.2" x14ac:dyDescent="0.3">
      <c r="A25" s="24">
        <v>24</v>
      </c>
      <c r="B25" s="24" t="s">
        <v>58</v>
      </c>
      <c r="C25" s="25">
        <v>4</v>
      </c>
      <c r="D25" s="39">
        <v>0</v>
      </c>
      <c r="E25" s="39">
        <v>8.3333333333333321</v>
      </c>
      <c r="F25" s="40">
        <v>0</v>
      </c>
      <c r="G25" s="40">
        <v>8.3333333333333321</v>
      </c>
      <c r="H25" s="25">
        <v>18</v>
      </c>
      <c r="I25" s="25">
        <v>16</v>
      </c>
      <c r="J25" s="35">
        <f t="shared" si="2"/>
        <v>88.888888888888886</v>
      </c>
      <c r="K25" s="39">
        <v>18</v>
      </c>
      <c r="L25" s="39">
        <v>18</v>
      </c>
      <c r="M25" s="35">
        <f t="shared" si="3"/>
        <v>100</v>
      </c>
      <c r="N25" s="46">
        <v>12</v>
      </c>
      <c r="O25" s="44">
        <f t="shared" si="4"/>
        <v>100</v>
      </c>
      <c r="P25" s="39">
        <v>10</v>
      </c>
      <c r="Q25" s="44">
        <f t="shared" si="5"/>
        <v>83.333333333333343</v>
      </c>
      <c r="R25" s="28">
        <v>19370</v>
      </c>
      <c r="S25" s="28">
        <v>344</v>
      </c>
      <c r="T25" s="27">
        <v>56.308139534883722</v>
      </c>
      <c r="U25" s="28">
        <v>3560</v>
      </c>
      <c r="V25" s="28">
        <v>78</v>
      </c>
      <c r="W25" s="28">
        <v>45.641025641025642</v>
      </c>
      <c r="X25" s="28">
        <f t="shared" si="0"/>
        <v>22930</v>
      </c>
      <c r="Y25" s="28">
        <f t="shared" si="1"/>
        <v>422</v>
      </c>
      <c r="Z25" s="28">
        <f t="shared" si="6"/>
        <v>54.33649289099526</v>
      </c>
      <c r="AA25" s="28">
        <v>1910.8333333333333</v>
      </c>
      <c r="AB25" s="28">
        <v>3700</v>
      </c>
      <c r="AC25" s="28">
        <v>108</v>
      </c>
      <c r="AD25" s="28">
        <v>26630</v>
      </c>
      <c r="AE25" s="28">
        <v>53.66</v>
      </c>
      <c r="AF25" s="28">
        <v>45.84</v>
      </c>
      <c r="AG25" s="28">
        <v>0.85</v>
      </c>
      <c r="AH25" s="29">
        <v>47.17499999999999</v>
      </c>
      <c r="AI25" s="26">
        <v>4.1100000000000003</v>
      </c>
      <c r="AJ25" s="25">
        <v>5.4</v>
      </c>
      <c r="AK25" s="39">
        <v>0.34037472000000002</v>
      </c>
      <c r="AL25" s="39">
        <v>1.2625804010594022</v>
      </c>
      <c r="AM25" s="39">
        <v>0.46498203500000002</v>
      </c>
      <c r="AN25" s="39">
        <v>6.3996136749999986</v>
      </c>
      <c r="AO25" s="39">
        <v>382.42435743026329</v>
      </c>
      <c r="AP25" s="24">
        <v>40</v>
      </c>
      <c r="AQ25" s="24">
        <v>1</v>
      </c>
      <c r="AR25" s="24">
        <v>40</v>
      </c>
      <c r="AS25" s="24">
        <v>535</v>
      </c>
      <c r="AT25" s="24">
        <v>14</v>
      </c>
      <c r="AU25" s="24">
        <v>38.200000000000003</v>
      </c>
      <c r="AV25" s="24">
        <v>575</v>
      </c>
    </row>
    <row r="26" spans="1:48" s="6" customFormat="1" x14ac:dyDescent="0.3">
      <c r="A26" s="30">
        <v>25</v>
      </c>
      <c r="B26" s="30" t="s">
        <v>59</v>
      </c>
      <c r="C26" s="31">
        <v>1</v>
      </c>
      <c r="D26" s="33">
        <v>100</v>
      </c>
      <c r="E26" s="33">
        <v>83.333333333333343</v>
      </c>
      <c r="F26" s="41">
        <v>100</v>
      </c>
      <c r="G26" s="41">
        <v>81.666666666666671</v>
      </c>
      <c r="H26" s="31">
        <v>18</v>
      </c>
      <c r="I26" s="31">
        <v>18</v>
      </c>
      <c r="J26" s="35">
        <f t="shared" si="2"/>
        <v>100</v>
      </c>
      <c r="K26" s="33">
        <v>18</v>
      </c>
      <c r="L26" s="33">
        <v>18</v>
      </c>
      <c r="M26" s="35">
        <f t="shared" si="3"/>
        <v>100</v>
      </c>
      <c r="N26" s="47">
        <v>0</v>
      </c>
      <c r="O26" s="44">
        <f t="shared" si="4"/>
        <v>0</v>
      </c>
      <c r="P26" s="33">
        <v>0</v>
      </c>
      <c r="Q26" s="44">
        <f t="shared" si="5"/>
        <v>0</v>
      </c>
      <c r="R26" s="33">
        <v>0</v>
      </c>
      <c r="S26" s="33">
        <v>0</v>
      </c>
      <c r="T26" s="31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/>
      <c r="AF26" s="33"/>
      <c r="AG26" s="33"/>
      <c r="AH26" s="34" t="s">
        <v>23</v>
      </c>
      <c r="AI26" s="32" t="s">
        <v>34</v>
      </c>
      <c r="AJ26" s="31" t="s">
        <v>34</v>
      </c>
      <c r="AK26" s="33" t="s">
        <v>34</v>
      </c>
      <c r="AL26" s="33" t="s">
        <v>34</v>
      </c>
      <c r="AM26" s="33" t="s">
        <v>34</v>
      </c>
      <c r="AN26" s="33" t="s">
        <v>34</v>
      </c>
      <c r="AO26" s="33" t="s">
        <v>34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</row>
    <row r="27" spans="1:48" s="6" customFormat="1" x14ac:dyDescent="0.3">
      <c r="A27" s="30">
        <v>26</v>
      </c>
      <c r="B27" s="30" t="s">
        <v>59</v>
      </c>
      <c r="C27" s="31">
        <v>2</v>
      </c>
      <c r="D27" s="33">
        <v>100</v>
      </c>
      <c r="E27" s="33">
        <v>100</v>
      </c>
      <c r="F27" s="41">
        <v>100</v>
      </c>
      <c r="G27" s="41">
        <v>91.666666666666657</v>
      </c>
      <c r="H27" s="31">
        <v>18</v>
      </c>
      <c r="I27" s="31">
        <v>17</v>
      </c>
      <c r="J27" s="35">
        <f t="shared" si="2"/>
        <v>94.444444444444443</v>
      </c>
      <c r="K27" s="33">
        <v>18</v>
      </c>
      <c r="L27" s="33">
        <v>18</v>
      </c>
      <c r="M27" s="35">
        <f t="shared" si="3"/>
        <v>100</v>
      </c>
      <c r="N27" s="47">
        <v>0</v>
      </c>
      <c r="O27" s="44">
        <f t="shared" si="4"/>
        <v>0</v>
      </c>
      <c r="P27" s="33">
        <v>0</v>
      </c>
      <c r="Q27" s="44">
        <f t="shared" si="5"/>
        <v>0</v>
      </c>
      <c r="R27" s="33">
        <v>0</v>
      </c>
      <c r="S27" s="33">
        <v>0</v>
      </c>
      <c r="T27" s="31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/>
      <c r="AF27" s="33"/>
      <c r="AG27" s="33"/>
      <c r="AH27" s="34" t="s">
        <v>23</v>
      </c>
      <c r="AI27" s="32" t="s">
        <v>34</v>
      </c>
      <c r="AJ27" s="31" t="s">
        <v>34</v>
      </c>
      <c r="AK27" s="33" t="s">
        <v>34</v>
      </c>
      <c r="AL27" s="33" t="s">
        <v>34</v>
      </c>
      <c r="AM27" s="33" t="s">
        <v>34</v>
      </c>
      <c r="AN27" s="33" t="s">
        <v>34</v>
      </c>
      <c r="AO27" s="33" t="s">
        <v>34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</row>
    <row r="28" spans="1:48" s="6" customFormat="1" x14ac:dyDescent="0.3">
      <c r="A28" s="30">
        <v>27</v>
      </c>
      <c r="B28" s="30" t="s">
        <v>59</v>
      </c>
      <c r="C28" s="31">
        <v>3</v>
      </c>
      <c r="D28" s="33">
        <v>100</v>
      </c>
      <c r="E28" s="33">
        <v>91.666666666666657</v>
      </c>
      <c r="F28" s="41">
        <v>100</v>
      </c>
      <c r="G28" s="41">
        <v>86.666666666666671</v>
      </c>
      <c r="H28" s="31">
        <v>18</v>
      </c>
      <c r="I28" s="31">
        <v>18</v>
      </c>
      <c r="J28" s="35">
        <f t="shared" si="2"/>
        <v>100</v>
      </c>
      <c r="K28" s="33">
        <v>18</v>
      </c>
      <c r="L28" s="33">
        <v>18</v>
      </c>
      <c r="M28" s="35">
        <f t="shared" si="3"/>
        <v>100</v>
      </c>
      <c r="N28" s="47">
        <v>0</v>
      </c>
      <c r="O28" s="44">
        <f t="shared" si="4"/>
        <v>0</v>
      </c>
      <c r="P28" s="33">
        <v>0</v>
      </c>
      <c r="Q28" s="44">
        <f t="shared" si="5"/>
        <v>0</v>
      </c>
      <c r="R28" s="33">
        <v>0</v>
      </c>
      <c r="S28" s="33">
        <v>0</v>
      </c>
      <c r="T28" s="31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/>
      <c r="AF28" s="33"/>
      <c r="AG28" s="33"/>
      <c r="AH28" s="34" t="s">
        <v>23</v>
      </c>
      <c r="AI28" s="32" t="s">
        <v>34</v>
      </c>
      <c r="AJ28" s="31" t="s">
        <v>34</v>
      </c>
      <c r="AK28" s="33" t="s">
        <v>34</v>
      </c>
      <c r="AL28" s="33" t="s">
        <v>34</v>
      </c>
      <c r="AM28" s="33" t="s">
        <v>34</v>
      </c>
      <c r="AN28" s="33" t="s">
        <v>34</v>
      </c>
      <c r="AO28" s="33" t="s">
        <v>34</v>
      </c>
      <c r="AP28" s="42">
        <v>0</v>
      </c>
      <c r="AQ28" s="42">
        <v>0</v>
      </c>
      <c r="AR28" s="42">
        <v>0</v>
      </c>
      <c r="AS28" s="42">
        <v>1160</v>
      </c>
      <c r="AT28" s="42">
        <v>29</v>
      </c>
      <c r="AU28" s="42">
        <v>40</v>
      </c>
      <c r="AV28" s="42">
        <v>1160</v>
      </c>
    </row>
    <row r="29" spans="1:48" s="6" customFormat="1" x14ac:dyDescent="0.3">
      <c r="A29" s="30">
        <v>28</v>
      </c>
      <c r="B29" s="30" t="s">
        <v>59</v>
      </c>
      <c r="C29" s="31">
        <v>4</v>
      </c>
      <c r="D29" s="33">
        <v>100</v>
      </c>
      <c r="E29" s="33">
        <v>91.666666666666657</v>
      </c>
      <c r="F29" s="41">
        <v>100</v>
      </c>
      <c r="G29" s="41">
        <v>90</v>
      </c>
      <c r="H29" s="31">
        <v>18</v>
      </c>
      <c r="I29" s="31">
        <v>18</v>
      </c>
      <c r="J29" s="35">
        <f t="shared" si="2"/>
        <v>100</v>
      </c>
      <c r="K29" s="33">
        <v>18</v>
      </c>
      <c r="L29" s="33">
        <v>18</v>
      </c>
      <c r="M29" s="35">
        <f t="shared" si="3"/>
        <v>100</v>
      </c>
      <c r="N29" s="47">
        <v>0</v>
      </c>
      <c r="O29" s="44">
        <f t="shared" si="4"/>
        <v>0</v>
      </c>
      <c r="P29" s="33">
        <v>0</v>
      </c>
      <c r="Q29" s="44">
        <f t="shared" si="5"/>
        <v>0</v>
      </c>
      <c r="R29" s="33">
        <v>0</v>
      </c>
      <c r="S29" s="33">
        <v>0</v>
      </c>
      <c r="T29" s="31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/>
      <c r="AF29" s="33"/>
      <c r="AG29" s="33"/>
      <c r="AH29" s="34" t="s">
        <v>23</v>
      </c>
      <c r="AI29" s="32" t="s">
        <v>34</v>
      </c>
      <c r="AJ29" s="31" t="s">
        <v>34</v>
      </c>
      <c r="AK29" s="33" t="s">
        <v>34</v>
      </c>
      <c r="AL29" s="33" t="s">
        <v>34</v>
      </c>
      <c r="AM29" s="33" t="s">
        <v>34</v>
      </c>
      <c r="AN29" s="33" t="s">
        <v>34</v>
      </c>
      <c r="AO29" s="33" t="s">
        <v>34</v>
      </c>
      <c r="AP29" s="42">
        <v>0</v>
      </c>
      <c r="AQ29" s="42">
        <v>0</v>
      </c>
      <c r="AR29" s="42">
        <v>0</v>
      </c>
      <c r="AS29" s="42">
        <v>0</v>
      </c>
      <c r="AT29" s="42">
        <v>0</v>
      </c>
      <c r="AU29" s="42">
        <v>0</v>
      </c>
      <c r="AV29" s="42">
        <v>0</v>
      </c>
    </row>
    <row r="30" spans="1:48" ht="16.2" x14ac:dyDescent="0.3">
      <c r="A30" s="3">
        <v>29</v>
      </c>
      <c r="B30" s="3" t="s">
        <v>24</v>
      </c>
      <c r="C30" s="18">
        <v>1</v>
      </c>
      <c r="D30" s="37">
        <v>33.299999999999997</v>
      </c>
      <c r="E30" s="37">
        <v>100</v>
      </c>
      <c r="F30" s="38">
        <v>33.299999999999997</v>
      </c>
      <c r="G30" s="38">
        <v>100</v>
      </c>
      <c r="H30" s="19">
        <v>18</v>
      </c>
      <c r="I30" s="19">
        <v>18</v>
      </c>
      <c r="J30" s="35">
        <f t="shared" si="2"/>
        <v>100</v>
      </c>
      <c r="K30" s="37">
        <v>18</v>
      </c>
      <c r="L30" s="37">
        <v>18</v>
      </c>
      <c r="M30" s="35">
        <f t="shared" si="3"/>
        <v>100</v>
      </c>
      <c r="N30" s="48">
        <v>8</v>
      </c>
      <c r="O30" s="44">
        <f t="shared" si="4"/>
        <v>66.666666666666657</v>
      </c>
      <c r="P30" s="37">
        <v>0</v>
      </c>
      <c r="Q30" s="44">
        <f t="shared" si="5"/>
        <v>0</v>
      </c>
      <c r="R30" s="22">
        <v>10900</v>
      </c>
      <c r="S30" s="22">
        <v>173</v>
      </c>
      <c r="T30" s="21">
        <v>63.005780346820806</v>
      </c>
      <c r="U30" s="22">
        <v>1220</v>
      </c>
      <c r="V30" s="22">
        <v>24</v>
      </c>
      <c r="W30" s="22">
        <v>50.833333333333336</v>
      </c>
      <c r="X30" s="22">
        <f t="shared" ref="X30:Y37" si="7">R30+U30</f>
        <v>12120</v>
      </c>
      <c r="Y30" s="22">
        <f t="shared" si="7"/>
        <v>197</v>
      </c>
      <c r="Z30" s="22">
        <f t="shared" si="6"/>
        <v>61.522842639593911</v>
      </c>
      <c r="AA30" s="22">
        <v>1515</v>
      </c>
      <c r="AB30" s="22">
        <v>7760</v>
      </c>
      <c r="AC30" s="22">
        <v>186</v>
      </c>
      <c r="AD30" s="22">
        <v>19880</v>
      </c>
      <c r="AE30" s="22">
        <v>55.75</v>
      </c>
      <c r="AF30" s="22">
        <v>47.95</v>
      </c>
      <c r="AG30" s="22">
        <v>0.86</v>
      </c>
      <c r="AH30" s="23">
        <v>46.891666666666673</v>
      </c>
      <c r="AI30" s="20">
        <v>4.1900000000000004</v>
      </c>
      <c r="AJ30" s="19">
        <v>4.9000000000000004</v>
      </c>
      <c r="AK30" s="37">
        <v>0.35269304320000006</v>
      </c>
      <c r="AL30" s="37">
        <v>1.3141300116776955</v>
      </c>
      <c r="AM30" s="37">
        <v>0.43795482500000005</v>
      </c>
      <c r="AN30" s="37">
        <v>7.1881810000000019</v>
      </c>
      <c r="AO30" s="37">
        <v>343.1203426922292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</row>
    <row r="31" spans="1:48" ht="16.2" x14ac:dyDescent="0.3">
      <c r="A31" s="3">
        <v>30</v>
      </c>
      <c r="B31" s="3" t="s">
        <v>24</v>
      </c>
      <c r="C31" s="18">
        <v>2</v>
      </c>
      <c r="D31" s="37">
        <v>33.299999999999997</v>
      </c>
      <c r="E31" s="37">
        <v>100</v>
      </c>
      <c r="F31" s="38">
        <v>26.7</v>
      </c>
      <c r="G31" s="38">
        <v>100</v>
      </c>
      <c r="H31" s="19">
        <v>18</v>
      </c>
      <c r="I31" s="19">
        <v>18</v>
      </c>
      <c r="J31" s="35">
        <f t="shared" si="2"/>
        <v>100</v>
      </c>
      <c r="K31" s="37">
        <v>18</v>
      </c>
      <c r="L31" s="37">
        <v>18</v>
      </c>
      <c r="M31" s="35">
        <f t="shared" si="3"/>
        <v>100</v>
      </c>
      <c r="N31" s="48">
        <v>9</v>
      </c>
      <c r="O31" s="44">
        <f t="shared" si="4"/>
        <v>75</v>
      </c>
      <c r="P31" s="37">
        <v>0</v>
      </c>
      <c r="Q31" s="44">
        <f t="shared" si="5"/>
        <v>0</v>
      </c>
      <c r="R31" s="22">
        <v>11060</v>
      </c>
      <c r="S31" s="22">
        <v>198</v>
      </c>
      <c r="T31" s="21">
        <v>55.858585858585862</v>
      </c>
      <c r="U31" s="22">
        <v>1760</v>
      </c>
      <c r="V31" s="22">
        <v>29</v>
      </c>
      <c r="W31" s="22">
        <v>60.689655172413794</v>
      </c>
      <c r="X31" s="22">
        <f t="shared" si="7"/>
        <v>12820</v>
      </c>
      <c r="Y31" s="22">
        <f t="shared" si="7"/>
        <v>227</v>
      </c>
      <c r="Z31" s="22">
        <f t="shared" si="6"/>
        <v>56.475770925110133</v>
      </c>
      <c r="AA31" s="22">
        <v>1424.4444444444443</v>
      </c>
      <c r="AB31" s="22">
        <v>10540</v>
      </c>
      <c r="AC31" s="22">
        <v>236</v>
      </c>
      <c r="AD31" s="22">
        <v>23360</v>
      </c>
      <c r="AE31" s="22">
        <v>55.1</v>
      </c>
      <c r="AF31" s="22">
        <v>48.9</v>
      </c>
      <c r="AG31" s="22">
        <v>0.89</v>
      </c>
      <c r="AH31" s="23">
        <v>46.158333333333331</v>
      </c>
      <c r="AI31" s="20">
        <v>4.18</v>
      </c>
      <c r="AJ31" s="19">
        <v>4.7</v>
      </c>
      <c r="AK31" s="37">
        <v>0.31314474240000001</v>
      </c>
      <c r="AL31" s="37">
        <v>1.2938223938223938</v>
      </c>
      <c r="AM31" s="37">
        <v>0.53294475499999994</v>
      </c>
      <c r="AN31" s="37">
        <v>6.5605959999999994</v>
      </c>
      <c r="AO31" s="37">
        <v>448.05011109963885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</row>
    <row r="32" spans="1:48" ht="16.2" x14ac:dyDescent="0.3">
      <c r="A32" s="3">
        <v>31</v>
      </c>
      <c r="B32" s="3" t="s">
        <v>24</v>
      </c>
      <c r="C32" s="18">
        <v>3</v>
      </c>
      <c r="D32" s="37">
        <v>41.7</v>
      </c>
      <c r="E32" s="37">
        <v>100</v>
      </c>
      <c r="F32" s="38">
        <v>30</v>
      </c>
      <c r="G32" s="38">
        <v>100</v>
      </c>
      <c r="H32" s="19">
        <v>18</v>
      </c>
      <c r="I32" s="19">
        <v>18</v>
      </c>
      <c r="J32" s="35">
        <f t="shared" si="2"/>
        <v>100</v>
      </c>
      <c r="K32" s="37">
        <v>18</v>
      </c>
      <c r="L32" s="37">
        <v>18</v>
      </c>
      <c r="M32" s="35">
        <f t="shared" si="3"/>
        <v>100</v>
      </c>
      <c r="N32" s="48">
        <v>9</v>
      </c>
      <c r="O32" s="44">
        <f t="shared" si="4"/>
        <v>75</v>
      </c>
      <c r="P32" s="37">
        <v>0</v>
      </c>
      <c r="Q32" s="44">
        <f t="shared" si="5"/>
        <v>0</v>
      </c>
      <c r="R32" s="22">
        <v>9870</v>
      </c>
      <c r="S32" s="22">
        <v>146</v>
      </c>
      <c r="T32" s="21">
        <v>67.602739726027394</v>
      </c>
      <c r="U32" s="22">
        <v>840</v>
      </c>
      <c r="V32" s="22">
        <v>14</v>
      </c>
      <c r="W32" s="22">
        <v>60</v>
      </c>
      <c r="X32" s="22">
        <f t="shared" si="7"/>
        <v>10710</v>
      </c>
      <c r="Y32" s="22">
        <f t="shared" si="7"/>
        <v>160</v>
      </c>
      <c r="Z32" s="22">
        <f t="shared" si="6"/>
        <v>66.9375</v>
      </c>
      <c r="AA32" s="22">
        <v>1190</v>
      </c>
      <c r="AB32" s="22">
        <v>9960</v>
      </c>
      <c r="AC32" s="22">
        <v>234</v>
      </c>
      <c r="AD32" s="22">
        <v>20670</v>
      </c>
      <c r="AE32" s="22">
        <v>51.92</v>
      </c>
      <c r="AF32" s="22">
        <v>47.35</v>
      </c>
      <c r="AG32" s="22">
        <v>0.91</v>
      </c>
      <c r="AH32" s="23">
        <v>44.241666666666674</v>
      </c>
      <c r="AI32" s="20">
        <v>4.13</v>
      </c>
      <c r="AJ32" s="19">
        <v>4.8</v>
      </c>
      <c r="AK32" s="37">
        <v>0.31768307200000001</v>
      </c>
      <c r="AL32" s="37">
        <v>1.2884390813546127</v>
      </c>
      <c r="AM32" s="37">
        <v>0.44532872999999989</v>
      </c>
      <c r="AN32" s="37">
        <v>6.5662848999999994</v>
      </c>
      <c r="AO32" s="37">
        <v>335.95253678050966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</row>
    <row r="33" spans="1:48" ht="16.2" x14ac:dyDescent="0.3">
      <c r="A33" s="3">
        <v>32</v>
      </c>
      <c r="B33" s="3" t="s">
        <v>24</v>
      </c>
      <c r="C33" s="18">
        <v>4</v>
      </c>
      <c r="D33" s="37">
        <v>91.7</v>
      </c>
      <c r="E33" s="37">
        <v>100</v>
      </c>
      <c r="F33" s="38">
        <v>85</v>
      </c>
      <c r="G33" s="38">
        <v>100</v>
      </c>
      <c r="H33" s="19">
        <v>18</v>
      </c>
      <c r="I33" s="19">
        <v>18</v>
      </c>
      <c r="J33" s="35">
        <f t="shared" si="2"/>
        <v>100</v>
      </c>
      <c r="K33" s="37">
        <v>18</v>
      </c>
      <c r="L33" s="37">
        <v>18</v>
      </c>
      <c r="M33" s="35">
        <f t="shared" si="3"/>
        <v>100</v>
      </c>
      <c r="N33" s="48">
        <v>2</v>
      </c>
      <c r="O33" s="44">
        <f t="shared" si="4"/>
        <v>16.666666666666664</v>
      </c>
      <c r="P33" s="37">
        <v>8</v>
      </c>
      <c r="Q33" s="44">
        <f t="shared" si="5"/>
        <v>66.666666666666657</v>
      </c>
      <c r="R33" s="22">
        <v>1980</v>
      </c>
      <c r="S33" s="22">
        <v>28</v>
      </c>
      <c r="T33" s="21">
        <v>70.714285714285708</v>
      </c>
      <c r="U33" s="22">
        <v>340</v>
      </c>
      <c r="V33" s="22">
        <v>5</v>
      </c>
      <c r="W33" s="22">
        <v>68</v>
      </c>
      <c r="X33" s="22">
        <f t="shared" si="7"/>
        <v>2320</v>
      </c>
      <c r="Y33" s="22">
        <f t="shared" si="7"/>
        <v>33</v>
      </c>
      <c r="Z33" s="22">
        <f t="shared" si="6"/>
        <v>70.303030303030297</v>
      </c>
      <c r="AA33" s="22">
        <v>1160</v>
      </c>
      <c r="AB33" s="22">
        <v>3740</v>
      </c>
      <c r="AC33" s="22">
        <v>87</v>
      </c>
      <c r="AD33" s="22">
        <v>6060</v>
      </c>
      <c r="AE33" s="22">
        <v>57.59</v>
      </c>
      <c r="AF33" s="22">
        <v>48.99</v>
      </c>
      <c r="AG33" s="22">
        <v>0.85</v>
      </c>
      <c r="AH33" s="23">
        <v>47.841666666666661</v>
      </c>
      <c r="AI33" s="20">
        <v>4.18</v>
      </c>
      <c r="AJ33" s="19">
        <v>4.8</v>
      </c>
      <c r="AK33" s="37">
        <v>0.40520800000000001</v>
      </c>
      <c r="AL33" s="37">
        <v>1.1001517450682854</v>
      </c>
      <c r="AM33" s="37">
        <v>0.50003470999999988</v>
      </c>
      <c r="AN33" s="37">
        <v>4.5479068250000001</v>
      </c>
      <c r="AO33" s="37">
        <v>403.72394189473385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</row>
    <row r="34" spans="1:48" s="7" customFormat="1" ht="16.2" x14ac:dyDescent="0.3">
      <c r="A34" s="12">
        <v>33</v>
      </c>
      <c r="B34" s="12" t="s">
        <v>25</v>
      </c>
      <c r="C34" s="13">
        <v>1</v>
      </c>
      <c r="D34" s="35">
        <v>83.3</v>
      </c>
      <c r="E34" s="35">
        <v>100</v>
      </c>
      <c r="F34" s="36">
        <v>78.3</v>
      </c>
      <c r="G34" s="36">
        <v>100</v>
      </c>
      <c r="H34" s="14" t="s">
        <v>34</v>
      </c>
      <c r="I34" s="14" t="s">
        <v>34</v>
      </c>
      <c r="J34" s="35"/>
      <c r="K34" s="36" t="s">
        <v>34</v>
      </c>
      <c r="L34" s="36" t="s">
        <v>34</v>
      </c>
      <c r="M34" s="36" t="s">
        <v>34</v>
      </c>
      <c r="N34" s="49">
        <v>3</v>
      </c>
      <c r="O34" s="44">
        <f t="shared" si="4"/>
        <v>25</v>
      </c>
      <c r="P34" s="35">
        <v>8</v>
      </c>
      <c r="Q34" s="44">
        <f t="shared" si="5"/>
        <v>66.666666666666657</v>
      </c>
      <c r="R34" s="16">
        <v>5960</v>
      </c>
      <c r="S34" s="16">
        <v>83</v>
      </c>
      <c r="T34" s="15">
        <v>71.807228915662648</v>
      </c>
      <c r="U34" s="16">
        <v>560</v>
      </c>
      <c r="V34" s="16">
        <v>15</v>
      </c>
      <c r="W34" s="16">
        <v>37.333333333333336</v>
      </c>
      <c r="X34" s="16">
        <f t="shared" si="7"/>
        <v>6520</v>
      </c>
      <c r="Y34" s="16">
        <f t="shared" si="7"/>
        <v>98</v>
      </c>
      <c r="Z34" s="16">
        <f t="shared" si="6"/>
        <v>66.530612244897952</v>
      </c>
      <c r="AA34" s="16">
        <v>2173.3333333333335</v>
      </c>
      <c r="AB34" s="16">
        <v>6360</v>
      </c>
      <c r="AC34" s="16">
        <v>154</v>
      </c>
      <c r="AD34" s="16">
        <v>12880</v>
      </c>
      <c r="AE34" s="16">
        <v>55.99</v>
      </c>
      <c r="AF34" s="16">
        <v>50.9</v>
      </c>
      <c r="AG34" s="16">
        <v>0.91</v>
      </c>
      <c r="AH34" s="17">
        <v>49.658333333333331</v>
      </c>
      <c r="AI34" s="14">
        <v>4.16</v>
      </c>
      <c r="AJ34" s="13">
        <v>4.8</v>
      </c>
      <c r="AK34" s="35">
        <v>0.41428465919999996</v>
      </c>
      <c r="AL34" s="35">
        <v>1.0714002380007934</v>
      </c>
      <c r="AM34" s="35">
        <v>0.4415008150000001</v>
      </c>
      <c r="AN34" s="35">
        <v>3.8613784999999998</v>
      </c>
      <c r="AO34" s="35">
        <v>366.20489174185957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</row>
    <row r="35" spans="1:48" s="7" customFormat="1" ht="16.2" x14ac:dyDescent="0.3">
      <c r="A35" s="12">
        <v>34</v>
      </c>
      <c r="B35" s="12" t="s">
        <v>25</v>
      </c>
      <c r="C35" s="13">
        <v>2</v>
      </c>
      <c r="D35" s="35">
        <v>75</v>
      </c>
      <c r="E35" s="35">
        <v>100</v>
      </c>
      <c r="F35" s="36">
        <v>65</v>
      </c>
      <c r="G35" s="36">
        <v>100</v>
      </c>
      <c r="H35" s="14" t="s">
        <v>34</v>
      </c>
      <c r="I35" s="14" t="s">
        <v>34</v>
      </c>
      <c r="J35" s="35"/>
      <c r="K35" s="36" t="s">
        <v>34</v>
      </c>
      <c r="L35" s="36" t="s">
        <v>34</v>
      </c>
      <c r="M35" s="36" t="s">
        <v>34</v>
      </c>
      <c r="N35" s="49">
        <v>5</v>
      </c>
      <c r="O35" s="44">
        <f t="shared" si="4"/>
        <v>41.666666666666671</v>
      </c>
      <c r="P35" s="35">
        <v>0</v>
      </c>
      <c r="Q35" s="44">
        <f t="shared" si="5"/>
        <v>0</v>
      </c>
      <c r="R35" s="16">
        <v>11010</v>
      </c>
      <c r="S35" s="16">
        <v>186</v>
      </c>
      <c r="T35" s="15">
        <v>59.193548387096776</v>
      </c>
      <c r="U35" s="16">
        <v>3330</v>
      </c>
      <c r="V35" s="16">
        <v>62</v>
      </c>
      <c r="W35" s="16">
        <v>53.70967741935484</v>
      </c>
      <c r="X35" s="16">
        <f t="shared" si="7"/>
        <v>14340</v>
      </c>
      <c r="Y35" s="16">
        <f t="shared" si="7"/>
        <v>248</v>
      </c>
      <c r="Z35" s="16">
        <f t="shared" si="6"/>
        <v>57.822580645161288</v>
      </c>
      <c r="AA35" s="16">
        <v>2868</v>
      </c>
      <c r="AB35" s="16">
        <v>3360</v>
      </c>
      <c r="AC35" s="16">
        <v>104</v>
      </c>
      <c r="AD35" s="16">
        <v>17700</v>
      </c>
      <c r="AE35" s="16">
        <v>52.4</v>
      </c>
      <c r="AF35" s="16">
        <v>47.24</v>
      </c>
      <c r="AG35" s="16">
        <v>0.9</v>
      </c>
      <c r="AH35" s="17">
        <v>51.55833333333333</v>
      </c>
      <c r="AI35" s="14">
        <v>4.1100000000000003</v>
      </c>
      <c r="AJ35" s="13">
        <v>5.2</v>
      </c>
      <c r="AK35" s="35">
        <v>0.4363279744000001</v>
      </c>
      <c r="AL35" s="35">
        <v>1.1666666666666667</v>
      </c>
      <c r="AM35" s="35">
        <v>0.49730943500000002</v>
      </c>
      <c r="AN35" s="35">
        <v>4.8870510500000002</v>
      </c>
      <c r="AO35" s="35">
        <v>376.69786858260028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</row>
    <row r="36" spans="1:48" s="7" customFormat="1" ht="16.2" x14ac:dyDescent="0.3">
      <c r="A36" s="12">
        <v>35</v>
      </c>
      <c r="B36" s="12" t="s">
        <v>25</v>
      </c>
      <c r="C36" s="13">
        <v>3</v>
      </c>
      <c r="D36" s="35">
        <v>75</v>
      </c>
      <c r="E36" s="35">
        <v>100</v>
      </c>
      <c r="F36" s="36">
        <v>56.7</v>
      </c>
      <c r="G36" s="36">
        <v>100</v>
      </c>
      <c r="H36" s="14" t="s">
        <v>34</v>
      </c>
      <c r="I36" s="14" t="s">
        <v>34</v>
      </c>
      <c r="J36" s="35"/>
      <c r="K36" s="36" t="s">
        <v>34</v>
      </c>
      <c r="L36" s="36" t="s">
        <v>34</v>
      </c>
      <c r="M36" s="36" t="s">
        <v>34</v>
      </c>
      <c r="N36" s="49">
        <v>6</v>
      </c>
      <c r="O36" s="44">
        <f t="shared" si="4"/>
        <v>50</v>
      </c>
      <c r="P36" s="35">
        <v>0</v>
      </c>
      <c r="Q36" s="44">
        <f t="shared" si="5"/>
        <v>0</v>
      </c>
      <c r="R36" s="16">
        <v>10140</v>
      </c>
      <c r="S36" s="16">
        <v>153</v>
      </c>
      <c r="T36" s="15">
        <v>66.274509803921575</v>
      </c>
      <c r="U36" s="16">
        <v>1080</v>
      </c>
      <c r="V36" s="16">
        <v>17</v>
      </c>
      <c r="W36" s="16">
        <v>63.529411764705884</v>
      </c>
      <c r="X36" s="16">
        <f t="shared" si="7"/>
        <v>11220</v>
      </c>
      <c r="Y36" s="16">
        <f t="shared" si="7"/>
        <v>170</v>
      </c>
      <c r="Z36" s="16">
        <f t="shared" si="6"/>
        <v>66</v>
      </c>
      <c r="AA36" s="16">
        <v>1870</v>
      </c>
      <c r="AB36" s="16">
        <v>9580</v>
      </c>
      <c r="AC36" s="16">
        <v>195</v>
      </c>
      <c r="AD36" s="16">
        <v>20800</v>
      </c>
      <c r="AE36" s="16">
        <v>56.66</v>
      </c>
      <c r="AF36" s="16">
        <v>46.9</v>
      </c>
      <c r="AG36" s="16">
        <v>0.83</v>
      </c>
      <c r="AH36" s="17">
        <v>49.416666666666664</v>
      </c>
      <c r="AI36" s="14">
        <v>4.22</v>
      </c>
      <c r="AJ36" s="13">
        <v>4.9000000000000004</v>
      </c>
      <c r="AK36" s="35">
        <v>0.3319463936</v>
      </c>
      <c r="AL36" s="35">
        <v>1.26640625</v>
      </c>
      <c r="AM36" s="35">
        <v>0.4558476649999999</v>
      </c>
      <c r="AN36" s="35">
        <v>6.4851127250000005</v>
      </c>
      <c r="AO36" s="35">
        <v>341.7615143617291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</row>
    <row r="37" spans="1:48" s="7" customFormat="1" ht="16.2" x14ac:dyDescent="0.3">
      <c r="A37" s="12">
        <v>36</v>
      </c>
      <c r="B37" s="12" t="s">
        <v>25</v>
      </c>
      <c r="C37" s="13">
        <v>4</v>
      </c>
      <c r="D37" s="35">
        <v>58.3</v>
      </c>
      <c r="E37" s="35">
        <v>100</v>
      </c>
      <c r="F37" s="36">
        <v>53.3</v>
      </c>
      <c r="G37" s="36">
        <v>90</v>
      </c>
      <c r="H37" s="14" t="s">
        <v>34</v>
      </c>
      <c r="I37" s="14" t="s">
        <v>34</v>
      </c>
      <c r="J37" s="35"/>
      <c r="K37" s="36" t="s">
        <v>34</v>
      </c>
      <c r="L37" s="36" t="s">
        <v>34</v>
      </c>
      <c r="M37" s="36" t="s">
        <v>34</v>
      </c>
      <c r="N37" s="49">
        <v>6</v>
      </c>
      <c r="O37" s="44">
        <f t="shared" si="4"/>
        <v>50</v>
      </c>
      <c r="P37" s="35">
        <v>1</v>
      </c>
      <c r="Q37" s="44">
        <f t="shared" si="5"/>
        <v>8.3333333333333321</v>
      </c>
      <c r="R37" s="16">
        <v>5870</v>
      </c>
      <c r="S37" s="16">
        <v>103</v>
      </c>
      <c r="T37" s="15">
        <v>56.990291262135919</v>
      </c>
      <c r="U37" s="16">
        <v>1770</v>
      </c>
      <c r="V37" s="16">
        <v>43</v>
      </c>
      <c r="W37" s="16">
        <v>41.162790697674417</v>
      </c>
      <c r="X37" s="16">
        <f t="shared" si="7"/>
        <v>7640</v>
      </c>
      <c r="Y37" s="16">
        <f t="shared" si="7"/>
        <v>146</v>
      </c>
      <c r="Z37" s="16">
        <f t="shared" si="6"/>
        <v>52.328767123287669</v>
      </c>
      <c r="AA37" s="16">
        <v>1273.3333333333333</v>
      </c>
      <c r="AB37" s="16">
        <v>2740</v>
      </c>
      <c r="AC37" s="16">
        <v>77</v>
      </c>
      <c r="AD37" s="16">
        <v>10380</v>
      </c>
      <c r="AE37" s="16">
        <v>50.64</v>
      </c>
      <c r="AF37" s="16">
        <v>46.31</v>
      </c>
      <c r="AG37" s="16">
        <v>0.91</v>
      </c>
      <c r="AH37" s="17">
        <v>45.483333333333341</v>
      </c>
      <c r="AI37" s="14">
        <v>4.16</v>
      </c>
      <c r="AJ37" s="13">
        <v>5.0999999999999996</v>
      </c>
      <c r="AK37" s="35">
        <v>0.40909799680000003</v>
      </c>
      <c r="AL37" s="35">
        <v>1.2051086542127334</v>
      </c>
      <c r="AM37" s="35">
        <v>0.50771560000000016</v>
      </c>
      <c r="AN37" s="35">
        <v>5.6234099249999989</v>
      </c>
      <c r="AO37" s="35">
        <v>432.76882980082956</v>
      </c>
      <c r="AP37" s="12">
        <v>140</v>
      </c>
      <c r="AQ37" s="12">
        <v>5</v>
      </c>
      <c r="AR37" s="12">
        <v>28</v>
      </c>
      <c r="AS37" s="12">
        <v>120</v>
      </c>
      <c r="AT37" s="12">
        <v>13</v>
      </c>
      <c r="AU37" s="12">
        <v>9.1999999999999993</v>
      </c>
      <c r="AV37" s="12">
        <v>260</v>
      </c>
    </row>
    <row r="38" spans="1:48" ht="16.2" x14ac:dyDescent="0.3">
      <c r="A38" s="3">
        <v>37</v>
      </c>
      <c r="B38" s="3" t="s">
        <v>57</v>
      </c>
      <c r="C38" s="18">
        <v>1</v>
      </c>
      <c r="D38" s="37"/>
      <c r="E38" s="37">
        <v>100</v>
      </c>
      <c r="F38" s="38"/>
      <c r="G38" s="38">
        <v>96.666666666666671</v>
      </c>
      <c r="H38" s="20"/>
      <c r="I38" s="20"/>
      <c r="J38" s="35"/>
      <c r="K38" s="38" t="s">
        <v>34</v>
      </c>
      <c r="L38" s="38" t="s">
        <v>34</v>
      </c>
      <c r="M38" s="38" t="s">
        <v>34</v>
      </c>
      <c r="N38" s="50"/>
      <c r="O38" s="44"/>
      <c r="P38" s="37">
        <v>0</v>
      </c>
      <c r="Q38" s="44">
        <f t="shared" si="5"/>
        <v>0</v>
      </c>
      <c r="R38" s="22"/>
      <c r="S38" s="22"/>
      <c r="T38" s="21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3"/>
      <c r="AI38" s="20"/>
      <c r="AJ38" s="19"/>
      <c r="AK38" s="19"/>
      <c r="AL38" s="19"/>
      <c r="AM38" s="19"/>
      <c r="AN38" s="19"/>
      <c r="AO38" s="19"/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</row>
    <row r="39" spans="1:48" ht="16.2" x14ac:dyDescent="0.3">
      <c r="A39" s="3">
        <v>38</v>
      </c>
      <c r="B39" s="3" t="s">
        <v>57</v>
      </c>
      <c r="C39" s="18">
        <v>2</v>
      </c>
      <c r="D39" s="37"/>
      <c r="E39" s="37">
        <v>100</v>
      </c>
      <c r="F39" s="38"/>
      <c r="G39" s="38">
        <v>96.666666666666671</v>
      </c>
      <c r="H39" s="20"/>
      <c r="I39" s="20"/>
      <c r="J39" s="35"/>
      <c r="K39" s="38" t="s">
        <v>34</v>
      </c>
      <c r="L39" s="38" t="s">
        <v>34</v>
      </c>
      <c r="M39" s="38" t="s">
        <v>34</v>
      </c>
      <c r="N39" s="50"/>
      <c r="O39" s="44"/>
      <c r="P39" s="37">
        <v>0</v>
      </c>
      <c r="Q39" s="44">
        <f t="shared" si="5"/>
        <v>0</v>
      </c>
      <c r="R39" s="22"/>
      <c r="S39" s="22"/>
      <c r="T39" s="21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3"/>
      <c r="AI39" s="20"/>
      <c r="AJ39" s="19"/>
      <c r="AK39" s="19"/>
      <c r="AL39" s="19"/>
      <c r="AM39" s="19"/>
      <c r="AN39" s="19"/>
      <c r="AO39" s="19"/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</row>
    <row r="40" spans="1:48" ht="16.2" x14ac:dyDescent="0.3">
      <c r="A40" s="3">
        <v>39</v>
      </c>
      <c r="B40" s="3" t="s">
        <v>57</v>
      </c>
      <c r="C40" s="18">
        <v>3</v>
      </c>
      <c r="D40" s="37"/>
      <c r="E40" s="37">
        <v>100</v>
      </c>
      <c r="F40" s="38"/>
      <c r="G40" s="38">
        <v>81.666666666666671</v>
      </c>
      <c r="H40" s="20"/>
      <c r="I40" s="20"/>
      <c r="J40" s="35"/>
      <c r="K40" s="38" t="s">
        <v>34</v>
      </c>
      <c r="L40" s="38" t="s">
        <v>34</v>
      </c>
      <c r="M40" s="38" t="s">
        <v>34</v>
      </c>
      <c r="N40" s="50"/>
      <c r="O40" s="44"/>
      <c r="P40" s="37">
        <v>0</v>
      </c>
      <c r="Q40" s="44">
        <f t="shared" si="5"/>
        <v>0</v>
      </c>
      <c r="R40" s="22"/>
      <c r="S40" s="22"/>
      <c r="T40" s="21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/>
      <c r="AI40" s="20"/>
      <c r="AJ40" s="19"/>
      <c r="AK40" s="19"/>
      <c r="AL40" s="19"/>
      <c r="AM40" s="19"/>
      <c r="AN40" s="19"/>
      <c r="AO40" s="19"/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</row>
    <row r="41" spans="1:48" ht="16.2" x14ac:dyDescent="0.3">
      <c r="A41" s="3">
        <v>40</v>
      </c>
      <c r="B41" s="3" t="s">
        <v>57</v>
      </c>
      <c r="C41" s="18">
        <v>4</v>
      </c>
      <c r="D41" s="37"/>
      <c r="E41" s="37">
        <v>100</v>
      </c>
      <c r="F41" s="38"/>
      <c r="G41" s="38">
        <v>96.666666666666671</v>
      </c>
      <c r="H41" s="20"/>
      <c r="I41" s="20"/>
      <c r="J41" s="35"/>
      <c r="K41" s="38" t="s">
        <v>34</v>
      </c>
      <c r="L41" s="38" t="s">
        <v>34</v>
      </c>
      <c r="M41" s="38" t="s">
        <v>34</v>
      </c>
      <c r="N41" s="50"/>
      <c r="O41" s="44"/>
      <c r="P41" s="37">
        <v>0</v>
      </c>
      <c r="Q41" s="44">
        <f t="shared" si="5"/>
        <v>0</v>
      </c>
      <c r="R41" s="22"/>
      <c r="S41" s="22"/>
      <c r="T41" s="21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3"/>
      <c r="AI41" s="20"/>
      <c r="AJ41" s="19"/>
      <c r="AK41" s="19"/>
      <c r="AL41" s="19"/>
      <c r="AM41" s="19"/>
      <c r="AN41" s="19"/>
      <c r="AO41" s="19"/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</row>
    <row r="42" spans="1:48" s="7" customFormat="1" ht="16.2" x14ac:dyDescent="0.3">
      <c r="A42" s="12">
        <v>41</v>
      </c>
      <c r="B42" s="12" t="s">
        <v>37</v>
      </c>
      <c r="C42" s="13">
        <v>1</v>
      </c>
      <c r="D42" s="35"/>
      <c r="E42" s="35">
        <v>0</v>
      </c>
      <c r="F42" s="35"/>
      <c r="G42" s="35">
        <v>0</v>
      </c>
      <c r="H42" s="13"/>
      <c r="I42" s="13"/>
      <c r="J42" s="35"/>
      <c r="K42" s="35">
        <v>18</v>
      </c>
      <c r="L42" s="35">
        <v>18</v>
      </c>
      <c r="M42" s="35">
        <f t="shared" si="3"/>
        <v>100</v>
      </c>
      <c r="N42" s="35"/>
      <c r="O42" s="44"/>
      <c r="P42" s="35">
        <v>12</v>
      </c>
      <c r="Q42" s="44">
        <f t="shared" si="5"/>
        <v>100</v>
      </c>
      <c r="R42" s="35"/>
      <c r="S42" s="3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5"/>
      <c r="AE42" s="15"/>
      <c r="AF42" s="15"/>
      <c r="AG42" s="15"/>
      <c r="AH42" s="13"/>
      <c r="AI42" s="13"/>
      <c r="AJ42" s="13"/>
      <c r="AK42" s="13"/>
      <c r="AL42" s="13"/>
      <c r="AM42" s="13"/>
      <c r="AN42" s="13"/>
      <c r="AO42" s="13"/>
      <c r="AP42" s="12">
        <v>0</v>
      </c>
      <c r="AQ42" s="12">
        <v>0</v>
      </c>
      <c r="AR42" s="12">
        <v>0</v>
      </c>
      <c r="AS42" s="12">
        <v>1515</v>
      </c>
      <c r="AT42" s="12">
        <v>32</v>
      </c>
      <c r="AU42" s="12">
        <v>47.3</v>
      </c>
      <c r="AV42" s="12">
        <v>1515</v>
      </c>
    </row>
    <row r="43" spans="1:48" s="7" customFormat="1" ht="16.2" x14ac:dyDescent="0.3">
      <c r="A43" s="12">
        <v>42</v>
      </c>
      <c r="B43" s="12" t="s">
        <v>37</v>
      </c>
      <c r="C43" s="13">
        <v>2</v>
      </c>
      <c r="D43" s="35"/>
      <c r="E43" s="35">
        <v>16.666666666666664</v>
      </c>
      <c r="F43" s="35"/>
      <c r="G43" s="35">
        <v>16.666666666666664</v>
      </c>
      <c r="H43" s="13"/>
      <c r="I43" s="13"/>
      <c r="J43" s="35"/>
      <c r="K43" s="35">
        <v>18</v>
      </c>
      <c r="L43" s="35">
        <v>18</v>
      </c>
      <c r="M43" s="35">
        <f t="shared" si="3"/>
        <v>100</v>
      </c>
      <c r="N43" s="35"/>
      <c r="O43" s="44"/>
      <c r="P43" s="35">
        <v>9</v>
      </c>
      <c r="Q43" s="44">
        <f t="shared" si="5"/>
        <v>75</v>
      </c>
      <c r="R43" s="35"/>
      <c r="S43" s="3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5"/>
      <c r="AE43" s="15"/>
      <c r="AF43" s="15"/>
      <c r="AG43" s="15"/>
      <c r="AH43" s="13"/>
      <c r="AI43" s="13"/>
      <c r="AJ43" s="13"/>
      <c r="AK43" s="13"/>
      <c r="AL43" s="13"/>
      <c r="AM43" s="13"/>
      <c r="AN43" s="13"/>
      <c r="AO43" s="13"/>
      <c r="AP43" s="12">
        <v>0</v>
      </c>
      <c r="AQ43" s="12">
        <v>0</v>
      </c>
      <c r="AR43" s="12">
        <v>0</v>
      </c>
      <c r="AS43" s="12">
        <v>320</v>
      </c>
      <c r="AT43" s="12">
        <v>11</v>
      </c>
      <c r="AU43" s="12">
        <v>29.1</v>
      </c>
      <c r="AV43" s="12">
        <v>320</v>
      </c>
    </row>
    <row r="44" spans="1:48" s="7" customFormat="1" ht="16.2" x14ac:dyDescent="0.3">
      <c r="A44" s="12">
        <v>43</v>
      </c>
      <c r="B44" s="12" t="s">
        <v>37</v>
      </c>
      <c r="C44" s="13">
        <v>3</v>
      </c>
      <c r="D44" s="35"/>
      <c r="E44" s="35">
        <v>0</v>
      </c>
      <c r="F44" s="35"/>
      <c r="G44" s="35">
        <v>0</v>
      </c>
      <c r="H44" s="13"/>
      <c r="I44" s="13"/>
      <c r="J44" s="35"/>
      <c r="K44" s="35">
        <v>18</v>
      </c>
      <c r="L44" s="35">
        <v>18</v>
      </c>
      <c r="M44" s="35">
        <f t="shared" si="3"/>
        <v>100</v>
      </c>
      <c r="N44" s="35"/>
      <c r="O44" s="44"/>
      <c r="P44" s="35">
        <v>10</v>
      </c>
      <c r="Q44" s="44">
        <f t="shared" si="5"/>
        <v>83.333333333333343</v>
      </c>
      <c r="R44" s="35"/>
      <c r="S44" s="3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5"/>
      <c r="AE44" s="15"/>
      <c r="AF44" s="15"/>
      <c r="AG44" s="15"/>
      <c r="AH44" s="13"/>
      <c r="AI44" s="13"/>
      <c r="AJ44" s="13"/>
      <c r="AK44" s="13"/>
      <c r="AL44" s="13"/>
      <c r="AM44" s="13"/>
      <c r="AN44" s="13"/>
      <c r="AO44" s="13"/>
      <c r="AP44" s="12">
        <v>0</v>
      </c>
      <c r="AQ44" s="12">
        <v>0</v>
      </c>
      <c r="AR44" s="12">
        <v>0</v>
      </c>
      <c r="AS44" s="12">
        <v>180</v>
      </c>
      <c r="AT44" s="12">
        <v>4</v>
      </c>
      <c r="AU44" s="12">
        <v>45</v>
      </c>
      <c r="AV44" s="12">
        <v>180</v>
      </c>
    </row>
    <row r="45" spans="1:48" s="7" customFormat="1" ht="16.2" x14ac:dyDescent="0.3">
      <c r="A45" s="12">
        <v>44</v>
      </c>
      <c r="B45" s="12" t="s">
        <v>37</v>
      </c>
      <c r="C45" s="13">
        <v>4</v>
      </c>
      <c r="D45" s="35"/>
      <c r="E45" s="35">
        <v>8.3333333333333321</v>
      </c>
      <c r="F45" s="35"/>
      <c r="G45" s="35">
        <v>5</v>
      </c>
      <c r="H45" s="13"/>
      <c r="I45" s="13"/>
      <c r="J45" s="35"/>
      <c r="K45" s="35">
        <v>18</v>
      </c>
      <c r="L45" s="35">
        <v>18</v>
      </c>
      <c r="M45" s="35">
        <f t="shared" si="3"/>
        <v>100</v>
      </c>
      <c r="N45" s="35"/>
      <c r="O45" s="44"/>
      <c r="P45" s="35">
        <v>10</v>
      </c>
      <c r="Q45" s="44">
        <f t="shared" si="5"/>
        <v>83.333333333333343</v>
      </c>
      <c r="R45" s="35"/>
      <c r="S45" s="3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5"/>
      <c r="AE45" s="15"/>
      <c r="AF45" s="15"/>
      <c r="AG45" s="15"/>
      <c r="AH45" s="13"/>
      <c r="AI45" s="13"/>
      <c r="AJ45" s="13"/>
      <c r="AK45" s="13"/>
      <c r="AL45" s="13"/>
      <c r="AM45" s="13"/>
      <c r="AN45" s="13"/>
      <c r="AO45" s="13"/>
      <c r="AP45" s="12">
        <v>320</v>
      </c>
      <c r="AQ45" s="12">
        <v>7</v>
      </c>
      <c r="AR45" s="12">
        <v>45.7</v>
      </c>
      <c r="AS45" s="12">
        <v>1120</v>
      </c>
      <c r="AT45" s="12">
        <v>27</v>
      </c>
      <c r="AU45" s="12">
        <v>41.5</v>
      </c>
      <c r="AV45" s="12">
        <v>1440</v>
      </c>
    </row>
    <row r="46" spans="1:48" x14ac:dyDescent="0.3">
      <c r="C46" s="10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</row>
    <row r="47" spans="1:48" x14ac:dyDescent="0.3">
      <c r="C47" s="10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</row>
    <row r="48" spans="1:48" x14ac:dyDescent="0.3"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</row>
    <row r="49" spans="3:41" x14ac:dyDescent="0.3">
      <c r="C49" s="10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</row>
    <row r="50" spans="3:41" x14ac:dyDescent="0.3">
      <c r="C50" s="10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</row>
    <row r="51" spans="3:41" x14ac:dyDescent="0.3">
      <c r="C51" s="10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</row>
    <row r="52" spans="3:41" x14ac:dyDescent="0.3">
      <c r="C52" s="10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</row>
    <row r="53" spans="3:41" x14ac:dyDescent="0.3">
      <c r="C53" s="10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</row>
    <row r="54" spans="3:41" x14ac:dyDescent="0.3">
      <c r="C54" s="10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</row>
    <row r="55" spans="3:41" x14ac:dyDescent="0.3">
      <c r="C55" s="10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</row>
    <row r="56" spans="3:41" x14ac:dyDescent="0.3">
      <c r="C56" s="10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</row>
    <row r="57" spans="3:41" x14ac:dyDescent="0.3">
      <c r="C57" s="10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</row>
    <row r="58" spans="3:41" x14ac:dyDescent="0.3"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</row>
    <row r="59" spans="3:41" x14ac:dyDescent="0.3">
      <c r="C59" s="10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3:41" x14ac:dyDescent="0.3">
      <c r="C60" s="1"/>
    </row>
    <row r="61" spans="3:41" x14ac:dyDescent="0.3">
      <c r="C61" s="1"/>
    </row>
  </sheetData>
  <phoneticPr fontId="9" type="noConversion"/>
  <pageMargins left="0.7" right="0.7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8"/>
  <sheetViews>
    <sheetView workbookViewId="0">
      <selection activeCell="J2" sqref="J2"/>
    </sheetView>
  </sheetViews>
  <sheetFormatPr defaultRowHeight="15" x14ac:dyDescent="0.3"/>
  <cols>
    <col min="1" max="1" width="10.625" bestFit="1" customWidth="1"/>
    <col min="2" max="2" width="4.375" bestFit="1" customWidth="1"/>
    <col min="3" max="6" width="6.875" style="56" bestFit="1" customWidth="1"/>
    <col min="7" max="8" width="9.375" style="56" bestFit="1" customWidth="1"/>
    <col min="9" max="10" width="10" style="56" bestFit="1" customWidth="1"/>
    <col min="11" max="11" width="13.25" bestFit="1" customWidth="1"/>
    <col min="12" max="12" width="12.75" bestFit="1" customWidth="1"/>
    <col min="13" max="13" width="7.75" bestFit="1" customWidth="1"/>
    <col min="14" max="14" width="12.25" bestFit="1" customWidth="1"/>
    <col min="15" max="15" width="16.75" bestFit="1" customWidth="1"/>
    <col min="16" max="16" width="9.75" bestFit="1" customWidth="1"/>
    <col min="17" max="17" width="5" bestFit="1" customWidth="1"/>
    <col min="18" max="18" width="6.375" bestFit="1" customWidth="1"/>
    <col min="19" max="19" width="7.125" bestFit="1" customWidth="1"/>
    <col min="20" max="20" width="5.75" bestFit="1" customWidth="1"/>
    <col min="21" max="21" width="10.25" bestFit="1" customWidth="1"/>
    <col min="23" max="23" width="7.75" bestFit="1" customWidth="1"/>
    <col min="24" max="24" width="12.75" bestFit="1" customWidth="1"/>
  </cols>
  <sheetData>
    <row r="1" spans="1:51" s="2" customFormat="1" x14ac:dyDescent="0.3">
      <c r="A1" s="4" t="s">
        <v>10</v>
      </c>
      <c r="B1" s="4" t="s">
        <v>11</v>
      </c>
      <c r="C1" s="56" t="s">
        <v>103</v>
      </c>
      <c r="D1" s="56" t="s">
        <v>104</v>
      </c>
      <c r="E1" s="56" t="s">
        <v>105</v>
      </c>
      <c r="F1" s="56" t="s">
        <v>106</v>
      </c>
      <c r="G1" s="56" t="s">
        <v>107</v>
      </c>
      <c r="H1" s="56" t="s">
        <v>108</v>
      </c>
      <c r="I1" s="56" t="s">
        <v>109</v>
      </c>
      <c r="J1" s="56" t="s">
        <v>110</v>
      </c>
      <c r="K1" t="s">
        <v>90</v>
      </c>
      <c r="L1" t="s">
        <v>91</v>
      </c>
      <c r="M1" t="s">
        <v>92</v>
      </c>
      <c r="N1" t="s">
        <v>78</v>
      </c>
      <c r="O1" t="s">
        <v>93</v>
      </c>
      <c r="P1" t="s">
        <v>94</v>
      </c>
      <c r="Q1" t="s">
        <v>30</v>
      </c>
      <c r="R1" t="s">
        <v>95</v>
      </c>
      <c r="S1" t="s">
        <v>31</v>
      </c>
      <c r="T1" t="s">
        <v>35</v>
      </c>
      <c r="U1" t="s">
        <v>96</v>
      </c>
      <c r="V1" t="s">
        <v>32</v>
      </c>
      <c r="W1" t="s">
        <v>56</v>
      </c>
      <c r="X1" t="s">
        <v>97</v>
      </c>
      <c r="Y1" s="4"/>
      <c r="Z1" s="53"/>
      <c r="AA1" s="4"/>
      <c r="AB1" s="4"/>
      <c r="AC1" s="4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2"/>
      <c r="AP1" s="4"/>
      <c r="AQ1" s="4"/>
      <c r="AR1" s="4"/>
      <c r="AS1" s="4"/>
      <c r="AT1" s="4"/>
      <c r="AU1" s="4"/>
      <c r="AV1" s="51"/>
      <c r="AW1" s="4"/>
      <c r="AX1" s="4"/>
      <c r="AY1" s="4"/>
    </row>
    <row r="2" spans="1:51" x14ac:dyDescent="0.3">
      <c r="A2" t="s">
        <v>18</v>
      </c>
      <c r="B2">
        <v>1</v>
      </c>
      <c r="C2" s="56">
        <v>0</v>
      </c>
      <c r="D2" s="56">
        <v>0.42</v>
      </c>
      <c r="E2" s="56">
        <v>0</v>
      </c>
      <c r="F2" s="56">
        <v>0.42</v>
      </c>
      <c r="G2" s="56">
        <v>1.57</v>
      </c>
      <c r="H2" s="56">
        <v>1.57</v>
      </c>
      <c r="I2" s="56">
        <v>1.57</v>
      </c>
      <c r="J2" s="56">
        <v>1.1499999999999999</v>
      </c>
      <c r="K2">
        <v>63.63</v>
      </c>
      <c r="L2">
        <v>30650</v>
      </c>
      <c r="M2">
        <v>52.39</v>
      </c>
      <c r="N2">
        <v>47.03</v>
      </c>
      <c r="O2">
        <v>0.9</v>
      </c>
      <c r="P2">
        <v>44.45</v>
      </c>
      <c r="Q2">
        <v>4.16</v>
      </c>
      <c r="R2">
        <v>4.9000000000000004</v>
      </c>
      <c r="S2">
        <v>0.3</v>
      </c>
      <c r="T2">
        <v>1.31</v>
      </c>
      <c r="U2">
        <v>0.47</v>
      </c>
      <c r="V2">
        <v>6.64</v>
      </c>
      <c r="W2">
        <v>326.33</v>
      </c>
      <c r="X2">
        <v>1610</v>
      </c>
    </row>
    <row r="3" spans="1:51" x14ac:dyDescent="0.3">
      <c r="A3" t="s">
        <v>18</v>
      </c>
      <c r="B3">
        <v>2</v>
      </c>
      <c r="C3" s="56">
        <v>0</v>
      </c>
      <c r="D3" s="56">
        <v>0.28999999999999998</v>
      </c>
      <c r="E3" s="56">
        <v>0</v>
      </c>
      <c r="F3" s="56">
        <v>0.28999999999999998</v>
      </c>
      <c r="G3" s="56">
        <v>1.57</v>
      </c>
      <c r="H3" s="56">
        <v>1.57</v>
      </c>
      <c r="I3" s="56">
        <v>1.57</v>
      </c>
      <c r="J3" s="56">
        <v>1.05</v>
      </c>
      <c r="K3">
        <v>62.59</v>
      </c>
      <c r="L3">
        <v>29990</v>
      </c>
      <c r="M3">
        <v>56.52</v>
      </c>
      <c r="N3">
        <v>49.49</v>
      </c>
      <c r="O3">
        <v>0.88</v>
      </c>
      <c r="P3">
        <v>47.57</v>
      </c>
      <c r="Q3">
        <v>4.1100000000000003</v>
      </c>
      <c r="R3">
        <v>4.9000000000000004</v>
      </c>
      <c r="S3">
        <v>0.33</v>
      </c>
      <c r="T3">
        <v>1.27</v>
      </c>
      <c r="U3">
        <v>0.49</v>
      </c>
      <c r="V3">
        <v>6.27</v>
      </c>
      <c r="W3">
        <v>393.49</v>
      </c>
      <c r="X3" t="s">
        <v>98</v>
      </c>
    </row>
    <row r="4" spans="1:51" x14ac:dyDescent="0.3">
      <c r="A4" t="s">
        <v>18</v>
      </c>
      <c r="B4">
        <v>3</v>
      </c>
      <c r="C4" s="56">
        <v>0.28999999999999998</v>
      </c>
      <c r="D4" s="56">
        <v>0.28999999999999998</v>
      </c>
      <c r="E4" s="56">
        <v>0.28999999999999998</v>
      </c>
      <c r="F4" s="56">
        <v>0.28999999999999998</v>
      </c>
      <c r="G4" s="56">
        <v>1.57</v>
      </c>
      <c r="H4" s="56">
        <v>1.57</v>
      </c>
      <c r="I4" s="56">
        <v>1.28</v>
      </c>
      <c r="J4" s="56">
        <v>1.05</v>
      </c>
      <c r="K4">
        <v>63.26</v>
      </c>
      <c r="L4">
        <v>18990</v>
      </c>
      <c r="M4">
        <v>54.3</v>
      </c>
      <c r="N4">
        <v>46.71</v>
      </c>
      <c r="O4">
        <v>0.86</v>
      </c>
      <c r="P4">
        <v>43.65</v>
      </c>
      <c r="Q4">
        <v>4.12</v>
      </c>
      <c r="R4">
        <v>5.0999999999999996</v>
      </c>
      <c r="S4">
        <v>0.33</v>
      </c>
      <c r="T4">
        <v>1.19</v>
      </c>
      <c r="U4">
        <v>0.5</v>
      </c>
      <c r="V4">
        <v>4.63</v>
      </c>
      <c r="W4">
        <v>287.54000000000002</v>
      </c>
      <c r="X4">
        <v>305</v>
      </c>
    </row>
    <row r="5" spans="1:51" x14ac:dyDescent="0.3">
      <c r="A5" t="s">
        <v>18</v>
      </c>
      <c r="B5">
        <v>4</v>
      </c>
      <c r="C5" s="56">
        <v>0</v>
      </c>
      <c r="D5" s="56">
        <v>0.28999999999999998</v>
      </c>
      <c r="E5" s="56">
        <v>0</v>
      </c>
      <c r="F5" s="56">
        <v>0.28999999999999998</v>
      </c>
      <c r="G5" s="56">
        <v>1.57</v>
      </c>
      <c r="H5" s="56">
        <v>1.57</v>
      </c>
      <c r="I5" s="56">
        <v>1.57</v>
      </c>
      <c r="J5" s="56">
        <v>1.1499999999999999</v>
      </c>
      <c r="K5">
        <v>62.19</v>
      </c>
      <c r="L5">
        <v>25540</v>
      </c>
      <c r="M5">
        <v>54.41</v>
      </c>
      <c r="N5">
        <v>47.07</v>
      </c>
      <c r="O5">
        <v>0.87</v>
      </c>
      <c r="P5">
        <v>47.44</v>
      </c>
      <c r="Q5">
        <v>4.17</v>
      </c>
      <c r="R5">
        <v>4.9000000000000004</v>
      </c>
      <c r="S5">
        <v>0.33</v>
      </c>
      <c r="T5">
        <v>1.24</v>
      </c>
      <c r="U5">
        <v>0.51</v>
      </c>
      <c r="V5">
        <v>5.3</v>
      </c>
      <c r="W5">
        <v>297.23</v>
      </c>
      <c r="X5">
        <v>930</v>
      </c>
    </row>
    <row r="6" spans="1:51" x14ac:dyDescent="0.3">
      <c r="A6" t="s">
        <v>19</v>
      </c>
      <c r="B6">
        <v>1</v>
      </c>
      <c r="C6" s="56">
        <v>0</v>
      </c>
      <c r="D6" s="56">
        <v>0.52</v>
      </c>
      <c r="E6" s="56">
        <v>0</v>
      </c>
      <c r="F6" s="56">
        <v>0.4</v>
      </c>
      <c r="G6" s="56">
        <v>1.57</v>
      </c>
      <c r="H6" s="56">
        <v>1.57</v>
      </c>
      <c r="I6" s="56">
        <v>1.57</v>
      </c>
      <c r="J6" s="56">
        <v>1.05</v>
      </c>
      <c r="K6">
        <v>60.82</v>
      </c>
      <c r="L6">
        <v>36000</v>
      </c>
      <c r="M6">
        <v>54.26</v>
      </c>
      <c r="N6">
        <v>46.12</v>
      </c>
      <c r="O6">
        <v>0.85</v>
      </c>
      <c r="P6">
        <v>46.2</v>
      </c>
      <c r="Q6">
        <v>4.12</v>
      </c>
      <c r="R6">
        <v>4.9000000000000004</v>
      </c>
      <c r="S6">
        <v>0.32</v>
      </c>
      <c r="T6">
        <v>1.29</v>
      </c>
      <c r="U6">
        <v>0.59</v>
      </c>
      <c r="V6">
        <v>6.38</v>
      </c>
      <c r="W6">
        <v>330.53</v>
      </c>
      <c r="X6">
        <v>1485</v>
      </c>
    </row>
    <row r="7" spans="1:51" x14ac:dyDescent="0.3">
      <c r="A7" t="s">
        <v>19</v>
      </c>
      <c r="B7">
        <v>2</v>
      </c>
      <c r="C7" s="56">
        <v>0</v>
      </c>
      <c r="D7" s="56">
        <v>0</v>
      </c>
      <c r="E7" s="56">
        <v>0</v>
      </c>
      <c r="F7" s="56">
        <v>0</v>
      </c>
      <c r="G7" s="56">
        <v>1.57</v>
      </c>
      <c r="H7" s="56">
        <v>1.57</v>
      </c>
      <c r="I7" s="56">
        <v>1.57</v>
      </c>
      <c r="J7" s="56">
        <v>1.57</v>
      </c>
      <c r="K7">
        <v>61.92</v>
      </c>
      <c r="L7">
        <v>30940</v>
      </c>
      <c r="M7">
        <v>55.3</v>
      </c>
      <c r="N7">
        <v>50.02</v>
      </c>
      <c r="O7">
        <v>0.9</v>
      </c>
      <c r="P7">
        <v>47.71</v>
      </c>
      <c r="Q7">
        <v>4.13</v>
      </c>
      <c r="R7">
        <v>4.9000000000000004</v>
      </c>
      <c r="S7">
        <v>0.34</v>
      </c>
      <c r="T7">
        <v>1.24</v>
      </c>
      <c r="U7">
        <v>0.51</v>
      </c>
      <c r="V7">
        <v>5.7</v>
      </c>
      <c r="W7">
        <v>389.29</v>
      </c>
      <c r="X7">
        <v>1935</v>
      </c>
    </row>
    <row r="8" spans="1:51" x14ac:dyDescent="0.3">
      <c r="A8" t="s">
        <v>19</v>
      </c>
      <c r="B8">
        <v>3</v>
      </c>
      <c r="C8" s="56">
        <v>0</v>
      </c>
      <c r="D8" s="56">
        <v>0.28999999999999998</v>
      </c>
      <c r="E8" s="56">
        <v>0</v>
      </c>
      <c r="F8" s="56">
        <v>0.28999999999999998</v>
      </c>
      <c r="G8" s="56">
        <v>1.57</v>
      </c>
      <c r="H8" s="56">
        <v>1.57</v>
      </c>
      <c r="I8" s="56">
        <v>1.57</v>
      </c>
      <c r="J8" s="56">
        <v>1.28</v>
      </c>
      <c r="K8">
        <v>58.65</v>
      </c>
      <c r="L8">
        <v>24250</v>
      </c>
      <c r="M8">
        <v>52.62</v>
      </c>
      <c r="N8">
        <v>46.52</v>
      </c>
      <c r="O8">
        <v>0.88</v>
      </c>
      <c r="P8">
        <v>47.04</v>
      </c>
      <c r="Q8">
        <v>4.05</v>
      </c>
      <c r="R8">
        <v>5.3</v>
      </c>
      <c r="S8">
        <v>0.34</v>
      </c>
      <c r="T8">
        <v>1.19</v>
      </c>
      <c r="U8">
        <v>0.45</v>
      </c>
      <c r="V8">
        <v>5.44</v>
      </c>
      <c r="W8">
        <v>349.51</v>
      </c>
      <c r="X8" t="s">
        <v>98</v>
      </c>
    </row>
    <row r="9" spans="1:51" x14ac:dyDescent="0.3">
      <c r="A9" t="s">
        <v>19</v>
      </c>
      <c r="B9">
        <v>4</v>
      </c>
      <c r="C9" s="56">
        <v>0</v>
      </c>
      <c r="D9" s="56">
        <v>0</v>
      </c>
      <c r="E9" s="56">
        <v>0</v>
      </c>
      <c r="F9" s="56">
        <v>0</v>
      </c>
      <c r="G9" s="56">
        <v>1.57</v>
      </c>
      <c r="H9" s="56">
        <v>1.57</v>
      </c>
      <c r="I9" s="56">
        <v>1.57</v>
      </c>
      <c r="J9" s="56">
        <v>1.28</v>
      </c>
      <c r="K9">
        <v>57.93</v>
      </c>
      <c r="L9">
        <v>26260</v>
      </c>
      <c r="M9">
        <v>53.45</v>
      </c>
      <c r="N9">
        <v>47.34</v>
      </c>
      <c r="O9">
        <v>0.89</v>
      </c>
      <c r="P9">
        <v>46.76</v>
      </c>
      <c r="Q9">
        <v>4.09</v>
      </c>
      <c r="R9">
        <v>4.9000000000000004</v>
      </c>
      <c r="S9">
        <v>0.36</v>
      </c>
      <c r="T9">
        <v>1.28</v>
      </c>
      <c r="U9">
        <v>0.55000000000000004</v>
      </c>
      <c r="V9">
        <v>6.19</v>
      </c>
      <c r="W9">
        <v>332.08</v>
      </c>
      <c r="X9">
        <v>1670</v>
      </c>
    </row>
    <row r="10" spans="1:51" x14ac:dyDescent="0.3">
      <c r="A10" t="s">
        <v>20</v>
      </c>
      <c r="B10">
        <v>1</v>
      </c>
      <c r="C10" s="56">
        <v>0</v>
      </c>
      <c r="D10" s="56">
        <v>0</v>
      </c>
      <c r="E10" s="56">
        <v>0</v>
      </c>
      <c r="F10" s="56">
        <v>0</v>
      </c>
      <c r="G10" s="56">
        <v>1.23</v>
      </c>
      <c r="H10" s="56">
        <v>1.57</v>
      </c>
      <c r="I10" s="56">
        <v>1.57</v>
      </c>
      <c r="J10" s="56">
        <v>1.28</v>
      </c>
      <c r="K10">
        <v>48.98</v>
      </c>
      <c r="L10">
        <v>17090</v>
      </c>
      <c r="M10">
        <v>50.35</v>
      </c>
      <c r="N10">
        <v>47.68</v>
      </c>
      <c r="O10">
        <v>0.95</v>
      </c>
      <c r="P10">
        <v>47.23</v>
      </c>
      <c r="Q10">
        <v>4.04</v>
      </c>
      <c r="R10">
        <v>6</v>
      </c>
      <c r="S10">
        <v>0.38</v>
      </c>
      <c r="T10">
        <v>1.27</v>
      </c>
      <c r="U10">
        <v>0.49</v>
      </c>
      <c r="V10">
        <v>6.33</v>
      </c>
      <c r="W10">
        <v>450.15</v>
      </c>
      <c r="X10">
        <v>1440</v>
      </c>
    </row>
    <row r="11" spans="1:51" x14ac:dyDescent="0.3">
      <c r="A11" t="s">
        <v>20</v>
      </c>
      <c r="B11">
        <v>2</v>
      </c>
      <c r="C11" s="56">
        <v>0</v>
      </c>
      <c r="D11" s="56">
        <v>0.42</v>
      </c>
      <c r="E11" s="56">
        <v>0</v>
      </c>
      <c r="F11" s="56">
        <v>0.37</v>
      </c>
      <c r="G11" s="56">
        <v>1.33</v>
      </c>
      <c r="H11" s="56">
        <v>1.57</v>
      </c>
      <c r="I11" s="56">
        <v>1.57</v>
      </c>
      <c r="J11" s="56">
        <v>0.79</v>
      </c>
      <c r="K11">
        <v>55.45</v>
      </c>
      <c r="L11">
        <v>19700</v>
      </c>
      <c r="M11">
        <v>50.3</v>
      </c>
      <c r="N11">
        <v>45.09</v>
      </c>
      <c r="O11">
        <v>0.9</v>
      </c>
      <c r="P11">
        <v>48.76</v>
      </c>
      <c r="Q11">
        <v>4.04</v>
      </c>
      <c r="R11">
        <v>6.6</v>
      </c>
      <c r="S11">
        <v>0.41</v>
      </c>
      <c r="T11">
        <v>1.3</v>
      </c>
      <c r="U11">
        <v>0.56000000000000005</v>
      </c>
      <c r="V11">
        <v>8</v>
      </c>
      <c r="W11">
        <v>479.53</v>
      </c>
      <c r="X11">
        <v>1110</v>
      </c>
    </row>
    <row r="12" spans="1:51" x14ac:dyDescent="0.3">
      <c r="A12" t="s">
        <v>20</v>
      </c>
      <c r="B12">
        <v>3</v>
      </c>
      <c r="C12" s="56">
        <v>0</v>
      </c>
      <c r="D12" s="56">
        <v>0.52</v>
      </c>
      <c r="E12" s="56">
        <v>0</v>
      </c>
      <c r="F12" s="56">
        <v>0.52</v>
      </c>
      <c r="G12" s="56">
        <v>1.33</v>
      </c>
      <c r="H12" s="56">
        <v>1.57</v>
      </c>
      <c r="I12" s="56">
        <v>1.57</v>
      </c>
      <c r="J12" s="56">
        <v>0.7</v>
      </c>
      <c r="K12">
        <v>43.4</v>
      </c>
      <c r="L12">
        <v>13700</v>
      </c>
      <c r="M12">
        <v>47.77</v>
      </c>
      <c r="N12">
        <v>43.42</v>
      </c>
      <c r="O12">
        <v>0.91</v>
      </c>
      <c r="P12">
        <v>44.53</v>
      </c>
      <c r="Q12">
        <v>4.01</v>
      </c>
      <c r="R12">
        <v>6.4</v>
      </c>
      <c r="S12">
        <v>0.33</v>
      </c>
      <c r="T12">
        <v>1.25</v>
      </c>
      <c r="U12">
        <v>0.5</v>
      </c>
      <c r="V12">
        <v>6.05</v>
      </c>
      <c r="W12">
        <v>390.17</v>
      </c>
      <c r="X12">
        <v>320</v>
      </c>
    </row>
    <row r="13" spans="1:51" x14ac:dyDescent="0.3">
      <c r="A13" t="s">
        <v>20</v>
      </c>
      <c r="B13">
        <v>4</v>
      </c>
      <c r="C13" s="56">
        <v>0</v>
      </c>
      <c r="D13" s="56">
        <v>0.52</v>
      </c>
      <c r="E13" s="56">
        <v>0</v>
      </c>
      <c r="F13" s="56">
        <v>0.46</v>
      </c>
      <c r="G13" s="56">
        <v>1.33</v>
      </c>
      <c r="H13" s="56">
        <v>1.57</v>
      </c>
      <c r="I13" s="56">
        <v>1.57</v>
      </c>
      <c r="J13" s="56">
        <v>0</v>
      </c>
      <c r="K13">
        <v>52.52</v>
      </c>
      <c r="L13">
        <v>19930</v>
      </c>
      <c r="M13">
        <v>44.77</v>
      </c>
      <c r="N13">
        <v>41.81</v>
      </c>
      <c r="O13">
        <v>0.93</v>
      </c>
      <c r="P13">
        <v>50.9</v>
      </c>
      <c r="Q13">
        <v>4.08</v>
      </c>
      <c r="R13">
        <v>5.6</v>
      </c>
      <c r="S13">
        <v>0.32</v>
      </c>
      <c r="T13">
        <v>1.19</v>
      </c>
      <c r="U13">
        <v>0.55000000000000004</v>
      </c>
      <c r="V13">
        <v>5.92</v>
      </c>
      <c r="W13">
        <v>430.83</v>
      </c>
      <c r="X13">
        <v>1160</v>
      </c>
    </row>
    <row r="14" spans="1:51" x14ac:dyDescent="0.3">
      <c r="A14" t="s">
        <v>21</v>
      </c>
      <c r="B14">
        <v>1</v>
      </c>
      <c r="C14" s="56">
        <v>0</v>
      </c>
      <c r="D14" s="56">
        <v>0.28999999999999998</v>
      </c>
      <c r="E14" s="56">
        <v>0</v>
      </c>
      <c r="F14" s="56">
        <v>0.28999999999999998</v>
      </c>
      <c r="G14" s="56">
        <v>1.57</v>
      </c>
      <c r="H14" s="56">
        <v>1.57</v>
      </c>
      <c r="I14" s="56">
        <v>1.57</v>
      </c>
      <c r="J14" s="56">
        <v>1.05</v>
      </c>
      <c r="K14">
        <v>60.55</v>
      </c>
      <c r="L14">
        <v>37090</v>
      </c>
      <c r="M14">
        <v>54.96</v>
      </c>
      <c r="N14">
        <v>49.76</v>
      </c>
      <c r="O14">
        <v>0.91</v>
      </c>
      <c r="P14">
        <v>46.41</v>
      </c>
      <c r="Q14">
        <v>4.21</v>
      </c>
      <c r="R14">
        <v>4.9000000000000004</v>
      </c>
      <c r="S14">
        <v>0.31</v>
      </c>
      <c r="T14">
        <v>1.33</v>
      </c>
      <c r="U14">
        <v>0.4</v>
      </c>
      <c r="V14">
        <v>5.99</v>
      </c>
      <c r="W14">
        <v>284.36</v>
      </c>
      <c r="X14">
        <v>445</v>
      </c>
    </row>
    <row r="15" spans="1:51" x14ac:dyDescent="0.3">
      <c r="A15" t="s">
        <v>21</v>
      </c>
      <c r="B15">
        <v>2</v>
      </c>
      <c r="C15" s="56">
        <v>0.28999999999999998</v>
      </c>
      <c r="D15" s="56">
        <v>0.28999999999999998</v>
      </c>
      <c r="E15" s="56">
        <v>0.18</v>
      </c>
      <c r="F15" s="56">
        <v>0.28999999999999998</v>
      </c>
      <c r="G15" s="56">
        <v>1.33</v>
      </c>
      <c r="H15" s="56">
        <v>1.57</v>
      </c>
      <c r="I15" s="56">
        <v>1.57</v>
      </c>
      <c r="J15" s="56">
        <v>1.05</v>
      </c>
      <c r="K15">
        <v>60.13</v>
      </c>
      <c r="L15">
        <v>33670</v>
      </c>
      <c r="M15">
        <v>52.8</v>
      </c>
      <c r="N15">
        <v>47</v>
      </c>
      <c r="O15">
        <v>0.89</v>
      </c>
      <c r="P15">
        <v>45.49</v>
      </c>
      <c r="Q15">
        <v>4.18</v>
      </c>
      <c r="R15">
        <v>4.9000000000000004</v>
      </c>
      <c r="S15">
        <v>0.32</v>
      </c>
      <c r="T15">
        <v>1.28</v>
      </c>
      <c r="U15">
        <v>0.56000000000000005</v>
      </c>
      <c r="V15">
        <v>6.06</v>
      </c>
      <c r="W15">
        <v>355.71</v>
      </c>
      <c r="X15">
        <v>365</v>
      </c>
    </row>
    <row r="16" spans="1:51" x14ac:dyDescent="0.3">
      <c r="A16" t="s">
        <v>21</v>
      </c>
      <c r="B16">
        <v>3</v>
      </c>
      <c r="C16" s="56">
        <v>0</v>
      </c>
      <c r="D16" s="56">
        <v>0.42</v>
      </c>
      <c r="E16" s="56">
        <v>0</v>
      </c>
      <c r="F16" s="56">
        <v>0.28999999999999998</v>
      </c>
      <c r="G16" s="56">
        <v>1.33</v>
      </c>
      <c r="H16" s="56">
        <v>1.57</v>
      </c>
      <c r="I16" s="56">
        <v>1.57</v>
      </c>
      <c r="J16" s="56">
        <v>0.87</v>
      </c>
      <c r="K16">
        <v>61.04</v>
      </c>
      <c r="L16">
        <v>27240</v>
      </c>
      <c r="M16">
        <v>53.59</v>
      </c>
      <c r="N16">
        <v>48.38</v>
      </c>
      <c r="O16">
        <v>0.9</v>
      </c>
      <c r="P16">
        <v>43.62</v>
      </c>
      <c r="Q16">
        <v>4.1399999999999997</v>
      </c>
      <c r="R16">
        <v>4.9000000000000004</v>
      </c>
      <c r="S16">
        <v>0.35</v>
      </c>
      <c r="T16">
        <v>1.24</v>
      </c>
      <c r="U16">
        <v>0.33</v>
      </c>
      <c r="V16">
        <v>6.1</v>
      </c>
      <c r="W16">
        <v>275.93</v>
      </c>
      <c r="X16">
        <v>690</v>
      </c>
    </row>
    <row r="17" spans="1:24" x14ac:dyDescent="0.3">
      <c r="A17" t="s">
        <v>21</v>
      </c>
      <c r="B17">
        <v>4</v>
      </c>
      <c r="C17" s="56">
        <v>0</v>
      </c>
      <c r="D17" s="56">
        <v>0.28999999999999998</v>
      </c>
      <c r="E17" s="56">
        <v>0</v>
      </c>
      <c r="F17" s="56">
        <v>0.26</v>
      </c>
      <c r="G17" s="56">
        <v>1.33</v>
      </c>
      <c r="H17" s="56">
        <v>1.57</v>
      </c>
      <c r="I17" s="56">
        <v>1.57</v>
      </c>
      <c r="J17" s="56">
        <v>1.28</v>
      </c>
      <c r="K17">
        <v>61.79</v>
      </c>
      <c r="L17">
        <v>31950</v>
      </c>
      <c r="M17">
        <v>51.95</v>
      </c>
      <c r="N17">
        <v>44.9</v>
      </c>
      <c r="O17">
        <v>0.86</v>
      </c>
      <c r="P17">
        <v>44.59</v>
      </c>
      <c r="Q17">
        <v>4.0999999999999996</v>
      </c>
      <c r="R17">
        <v>4.9000000000000004</v>
      </c>
      <c r="S17">
        <v>0.35</v>
      </c>
      <c r="T17">
        <v>1.25</v>
      </c>
      <c r="U17">
        <v>0.43</v>
      </c>
      <c r="V17">
        <v>5.15</v>
      </c>
      <c r="W17">
        <v>365</v>
      </c>
      <c r="X17">
        <v>1100</v>
      </c>
    </row>
    <row r="18" spans="1:24" x14ac:dyDescent="0.3">
      <c r="A18" t="s">
        <v>22</v>
      </c>
      <c r="B18">
        <v>1</v>
      </c>
      <c r="C18" s="56">
        <v>0</v>
      </c>
      <c r="D18" s="56">
        <v>0.52</v>
      </c>
      <c r="E18" s="56">
        <v>0</v>
      </c>
      <c r="F18" s="56">
        <v>0.5</v>
      </c>
      <c r="G18" s="56">
        <v>1.57</v>
      </c>
      <c r="H18" s="56">
        <v>1.57</v>
      </c>
      <c r="I18" s="56">
        <v>1.57</v>
      </c>
      <c r="J18" s="56">
        <v>0.96</v>
      </c>
      <c r="K18">
        <v>46.47</v>
      </c>
      <c r="L18">
        <v>16610</v>
      </c>
      <c r="M18">
        <v>56.33</v>
      </c>
      <c r="N18">
        <v>49.15</v>
      </c>
      <c r="O18">
        <v>0.87</v>
      </c>
      <c r="P18">
        <v>47.38</v>
      </c>
      <c r="Q18">
        <v>4.09</v>
      </c>
      <c r="R18">
        <v>6.4</v>
      </c>
      <c r="S18">
        <v>0.38</v>
      </c>
      <c r="T18">
        <v>1.29</v>
      </c>
      <c r="U18">
        <v>0.53</v>
      </c>
      <c r="V18">
        <v>7.24</v>
      </c>
      <c r="W18">
        <v>376.7</v>
      </c>
      <c r="X18">
        <v>675</v>
      </c>
    </row>
    <row r="19" spans="1:24" x14ac:dyDescent="0.3">
      <c r="A19" t="s">
        <v>22</v>
      </c>
      <c r="B19">
        <v>2</v>
      </c>
      <c r="C19" s="56">
        <v>0</v>
      </c>
      <c r="D19" s="56">
        <v>0.62</v>
      </c>
      <c r="E19" s="56">
        <v>0</v>
      </c>
      <c r="F19" s="56">
        <v>0.6</v>
      </c>
      <c r="G19" s="56">
        <v>1.57</v>
      </c>
      <c r="H19" s="56">
        <v>1.57</v>
      </c>
      <c r="I19" s="56">
        <v>1.57</v>
      </c>
      <c r="J19" s="56">
        <v>0.96</v>
      </c>
      <c r="K19">
        <v>47.31</v>
      </c>
      <c r="L19">
        <v>15370</v>
      </c>
      <c r="M19">
        <v>47.71</v>
      </c>
      <c r="N19">
        <v>43.56</v>
      </c>
      <c r="O19">
        <v>0.91</v>
      </c>
      <c r="P19">
        <v>43.36</v>
      </c>
      <c r="Q19">
        <v>4.07</v>
      </c>
      <c r="R19">
        <v>6.1</v>
      </c>
      <c r="S19">
        <v>0.38</v>
      </c>
      <c r="T19">
        <v>1.27</v>
      </c>
      <c r="U19">
        <v>0.54</v>
      </c>
      <c r="V19">
        <v>6.15</v>
      </c>
      <c r="W19">
        <v>460.64</v>
      </c>
      <c r="X19">
        <v>360</v>
      </c>
    </row>
    <row r="20" spans="1:24" x14ac:dyDescent="0.3">
      <c r="A20" t="s">
        <v>22</v>
      </c>
      <c r="B20">
        <v>3</v>
      </c>
      <c r="C20" s="56">
        <v>0.28999999999999998</v>
      </c>
      <c r="D20" s="56">
        <v>0</v>
      </c>
      <c r="E20" s="56">
        <v>0.28999999999999998</v>
      </c>
      <c r="F20" s="56">
        <v>0</v>
      </c>
      <c r="G20" s="56">
        <v>1.33</v>
      </c>
      <c r="H20" s="56">
        <v>1.57</v>
      </c>
      <c r="I20" s="56">
        <v>1.28</v>
      </c>
      <c r="J20" s="56">
        <v>1.28</v>
      </c>
      <c r="K20">
        <v>48.88</v>
      </c>
      <c r="L20">
        <v>17620</v>
      </c>
      <c r="M20">
        <v>50.3</v>
      </c>
      <c r="N20">
        <v>44.11</v>
      </c>
      <c r="O20">
        <v>0.88</v>
      </c>
      <c r="P20">
        <v>45.55</v>
      </c>
      <c r="Q20">
        <v>4.18</v>
      </c>
      <c r="R20">
        <v>5.6</v>
      </c>
      <c r="S20">
        <v>0.33</v>
      </c>
      <c r="T20">
        <v>1.31</v>
      </c>
      <c r="U20">
        <v>0.48</v>
      </c>
      <c r="V20">
        <v>7.2</v>
      </c>
      <c r="W20">
        <v>312.72000000000003</v>
      </c>
      <c r="X20">
        <v>1720</v>
      </c>
    </row>
    <row r="21" spans="1:24" x14ac:dyDescent="0.3">
      <c r="A21" t="s">
        <v>22</v>
      </c>
      <c r="B21">
        <v>4</v>
      </c>
      <c r="C21" s="56">
        <v>0</v>
      </c>
      <c r="D21" s="56">
        <v>0.52</v>
      </c>
      <c r="E21" s="56">
        <v>0</v>
      </c>
      <c r="F21" s="56">
        <v>0.52</v>
      </c>
      <c r="G21" s="56">
        <v>1.57</v>
      </c>
      <c r="H21" s="56">
        <v>1.57</v>
      </c>
      <c r="I21" s="56">
        <v>1.57</v>
      </c>
      <c r="J21" s="56">
        <v>0.96</v>
      </c>
      <c r="K21">
        <v>48.37</v>
      </c>
      <c r="L21">
        <v>21030</v>
      </c>
      <c r="M21">
        <v>50.9</v>
      </c>
      <c r="N21">
        <v>43.39</v>
      </c>
      <c r="O21">
        <v>0.85</v>
      </c>
      <c r="P21">
        <v>45.98</v>
      </c>
      <c r="Q21">
        <v>4.1100000000000003</v>
      </c>
      <c r="R21">
        <v>6.3</v>
      </c>
      <c r="S21">
        <v>0.39</v>
      </c>
      <c r="T21">
        <v>1.26</v>
      </c>
      <c r="U21">
        <v>0.56999999999999995</v>
      </c>
      <c r="V21">
        <v>7.28</v>
      </c>
      <c r="W21">
        <v>425.02</v>
      </c>
      <c r="X21">
        <v>915</v>
      </c>
    </row>
    <row r="22" spans="1:24" x14ac:dyDescent="0.3">
      <c r="A22" t="s">
        <v>58</v>
      </c>
      <c r="B22">
        <v>1</v>
      </c>
      <c r="C22" s="56">
        <v>0</v>
      </c>
      <c r="D22" s="56">
        <v>0.52</v>
      </c>
      <c r="E22" s="56">
        <v>0</v>
      </c>
      <c r="F22" s="56">
        <v>0.48</v>
      </c>
      <c r="G22" s="56">
        <v>1.57</v>
      </c>
      <c r="H22" s="56">
        <v>1.57</v>
      </c>
      <c r="I22" s="56">
        <v>1.57</v>
      </c>
      <c r="J22" s="56">
        <v>0.79</v>
      </c>
      <c r="K22">
        <v>53.08</v>
      </c>
      <c r="L22">
        <v>23820</v>
      </c>
      <c r="M22">
        <v>52.77</v>
      </c>
      <c r="N22">
        <v>45.35</v>
      </c>
      <c r="O22">
        <v>0.86</v>
      </c>
      <c r="P22">
        <v>50.93</v>
      </c>
      <c r="Q22">
        <v>4.07</v>
      </c>
      <c r="R22">
        <v>5.6</v>
      </c>
      <c r="S22">
        <v>0.35</v>
      </c>
      <c r="T22">
        <v>1.2</v>
      </c>
      <c r="U22">
        <v>0.53</v>
      </c>
      <c r="V22">
        <v>5.34</v>
      </c>
      <c r="W22">
        <v>435.46</v>
      </c>
      <c r="X22">
        <v>650</v>
      </c>
    </row>
    <row r="23" spans="1:24" x14ac:dyDescent="0.3">
      <c r="A23" t="s">
        <v>58</v>
      </c>
      <c r="B23">
        <v>2</v>
      </c>
      <c r="C23" s="56">
        <v>0</v>
      </c>
      <c r="D23" s="56">
        <v>0</v>
      </c>
      <c r="E23" s="56">
        <v>0</v>
      </c>
      <c r="F23" s="56">
        <v>0</v>
      </c>
      <c r="G23" s="56">
        <v>1.33</v>
      </c>
      <c r="H23" s="56">
        <v>1.57</v>
      </c>
      <c r="I23" s="56">
        <v>1.57</v>
      </c>
      <c r="J23" s="56">
        <v>0.96</v>
      </c>
      <c r="K23">
        <v>63.24</v>
      </c>
      <c r="L23">
        <v>28010</v>
      </c>
      <c r="M23">
        <v>52.05</v>
      </c>
      <c r="N23">
        <v>47.63</v>
      </c>
      <c r="O23">
        <v>0.92</v>
      </c>
      <c r="P23">
        <v>47.38</v>
      </c>
      <c r="Q23">
        <v>4.1500000000000004</v>
      </c>
      <c r="R23">
        <v>5</v>
      </c>
      <c r="S23">
        <v>0.36</v>
      </c>
      <c r="T23">
        <v>1.31</v>
      </c>
      <c r="U23">
        <v>0.56000000000000005</v>
      </c>
      <c r="V23">
        <v>6.17</v>
      </c>
      <c r="W23">
        <v>374.6</v>
      </c>
      <c r="X23">
        <v>1600</v>
      </c>
    </row>
    <row r="24" spans="1:24" x14ac:dyDescent="0.3">
      <c r="A24" t="s">
        <v>58</v>
      </c>
      <c r="B24">
        <v>3</v>
      </c>
      <c r="C24" s="56">
        <v>0.42</v>
      </c>
      <c r="D24" s="56">
        <v>0</v>
      </c>
      <c r="E24" s="56">
        <v>0.42</v>
      </c>
      <c r="F24" s="56">
        <v>0</v>
      </c>
      <c r="G24" s="56">
        <v>1.33</v>
      </c>
      <c r="H24" s="56">
        <v>1.57</v>
      </c>
      <c r="I24" s="56">
        <v>1.1499999999999999</v>
      </c>
      <c r="J24" s="56">
        <v>1.1499999999999999</v>
      </c>
      <c r="K24">
        <v>49.15</v>
      </c>
      <c r="L24">
        <v>18860</v>
      </c>
      <c r="M24">
        <v>55.86</v>
      </c>
      <c r="N24">
        <v>47.83</v>
      </c>
      <c r="O24">
        <v>0.86</v>
      </c>
      <c r="P24">
        <v>46.69</v>
      </c>
      <c r="Q24">
        <v>4.07</v>
      </c>
      <c r="R24">
        <v>5.2</v>
      </c>
      <c r="S24">
        <v>0.34</v>
      </c>
      <c r="T24">
        <v>1.27</v>
      </c>
      <c r="U24">
        <v>0.63</v>
      </c>
      <c r="V24">
        <v>6.12</v>
      </c>
      <c r="W24">
        <v>366.93</v>
      </c>
      <c r="X24">
        <v>500</v>
      </c>
    </row>
    <row r="25" spans="1:24" x14ac:dyDescent="0.3">
      <c r="A25" t="s">
        <v>58</v>
      </c>
      <c r="B25">
        <v>4</v>
      </c>
      <c r="C25" s="56">
        <v>0</v>
      </c>
      <c r="D25" s="56">
        <v>0.28999999999999998</v>
      </c>
      <c r="E25" s="56">
        <v>0</v>
      </c>
      <c r="F25" s="56">
        <v>0.28999999999999998</v>
      </c>
      <c r="G25" s="56">
        <v>1.23</v>
      </c>
      <c r="H25" s="56">
        <v>1.57</v>
      </c>
      <c r="I25" s="56">
        <v>1.57</v>
      </c>
      <c r="J25" s="56">
        <v>1.1499999999999999</v>
      </c>
      <c r="K25">
        <v>56.31</v>
      </c>
      <c r="L25">
        <v>26630</v>
      </c>
      <c r="M25">
        <v>53.66</v>
      </c>
      <c r="N25">
        <v>45.84</v>
      </c>
      <c r="O25">
        <v>0.85</v>
      </c>
      <c r="P25">
        <v>47.18</v>
      </c>
      <c r="Q25">
        <v>4.1100000000000003</v>
      </c>
      <c r="R25">
        <v>5.4</v>
      </c>
      <c r="S25">
        <v>0.34</v>
      </c>
      <c r="T25">
        <v>1.26</v>
      </c>
      <c r="U25">
        <v>0.46</v>
      </c>
      <c r="V25">
        <v>6.4</v>
      </c>
      <c r="W25">
        <v>382.42</v>
      </c>
      <c r="X25">
        <v>575</v>
      </c>
    </row>
    <row r="26" spans="1:24" x14ac:dyDescent="0.3">
      <c r="A26" t="s">
        <v>59</v>
      </c>
      <c r="B26">
        <v>1</v>
      </c>
      <c r="C26" s="56">
        <v>1.57</v>
      </c>
      <c r="D26" s="56">
        <v>1.1499999999999999</v>
      </c>
      <c r="E26" s="56">
        <v>1.57</v>
      </c>
      <c r="F26" s="56">
        <v>1.1299999999999999</v>
      </c>
      <c r="G26" s="56">
        <v>1.57</v>
      </c>
      <c r="H26" s="56">
        <v>1.57</v>
      </c>
      <c r="I26" s="56">
        <v>0</v>
      </c>
      <c r="J26" s="56">
        <v>0</v>
      </c>
      <c r="K26">
        <v>0</v>
      </c>
      <c r="L26">
        <v>0</v>
      </c>
      <c r="M26" t="s">
        <v>98</v>
      </c>
      <c r="N26" t="s">
        <v>98</v>
      </c>
      <c r="O26" t="s">
        <v>98</v>
      </c>
      <c r="P26" t="s">
        <v>98</v>
      </c>
      <c r="Q26" t="s">
        <v>98</v>
      </c>
      <c r="R26" t="s">
        <v>98</v>
      </c>
      <c r="S26" t="s">
        <v>98</v>
      </c>
      <c r="T26" t="s">
        <v>98</v>
      </c>
      <c r="U26" t="s">
        <v>98</v>
      </c>
      <c r="V26" t="s">
        <v>98</v>
      </c>
      <c r="W26" t="s">
        <v>98</v>
      </c>
      <c r="X26" t="s">
        <v>98</v>
      </c>
    </row>
    <row r="27" spans="1:24" x14ac:dyDescent="0.3">
      <c r="A27" t="s">
        <v>59</v>
      </c>
      <c r="B27">
        <v>2</v>
      </c>
      <c r="C27" s="56">
        <v>1.57</v>
      </c>
      <c r="D27" s="56">
        <v>1.57</v>
      </c>
      <c r="E27" s="56">
        <v>1.57</v>
      </c>
      <c r="F27" s="56">
        <v>1.28</v>
      </c>
      <c r="G27" s="56">
        <v>1.33</v>
      </c>
      <c r="H27" s="56">
        <v>1.57</v>
      </c>
      <c r="I27" s="56">
        <v>0</v>
      </c>
      <c r="J27" s="56">
        <v>0</v>
      </c>
      <c r="K27">
        <v>0</v>
      </c>
      <c r="L27">
        <v>0</v>
      </c>
      <c r="M27" t="s">
        <v>98</v>
      </c>
      <c r="N27" t="s">
        <v>98</v>
      </c>
      <c r="O27" t="s">
        <v>98</v>
      </c>
      <c r="P27" t="s">
        <v>98</v>
      </c>
      <c r="Q27" t="s">
        <v>98</v>
      </c>
      <c r="R27" t="s">
        <v>98</v>
      </c>
      <c r="S27" t="s">
        <v>98</v>
      </c>
      <c r="T27" t="s">
        <v>98</v>
      </c>
      <c r="U27" t="s">
        <v>98</v>
      </c>
      <c r="V27" t="s">
        <v>98</v>
      </c>
      <c r="W27" t="s">
        <v>98</v>
      </c>
      <c r="X27" t="s">
        <v>98</v>
      </c>
    </row>
    <row r="28" spans="1:24" x14ac:dyDescent="0.3">
      <c r="A28" t="s">
        <v>59</v>
      </c>
      <c r="B28">
        <v>3</v>
      </c>
      <c r="C28" s="56">
        <v>1.57</v>
      </c>
      <c r="D28" s="56">
        <v>1.28</v>
      </c>
      <c r="E28" s="56">
        <v>1.57</v>
      </c>
      <c r="F28" s="56">
        <v>1.2</v>
      </c>
      <c r="G28" s="56">
        <v>1.57</v>
      </c>
      <c r="H28" s="56">
        <v>1.57</v>
      </c>
      <c r="I28" s="56">
        <v>0</v>
      </c>
      <c r="J28" s="56">
        <v>0</v>
      </c>
      <c r="K28">
        <v>0</v>
      </c>
      <c r="L28">
        <v>0</v>
      </c>
      <c r="M28" t="s">
        <v>98</v>
      </c>
      <c r="N28" t="s">
        <v>98</v>
      </c>
      <c r="O28" t="s">
        <v>98</v>
      </c>
      <c r="P28" t="s">
        <v>98</v>
      </c>
      <c r="Q28" t="s">
        <v>98</v>
      </c>
      <c r="R28" t="s">
        <v>98</v>
      </c>
      <c r="S28" t="s">
        <v>98</v>
      </c>
      <c r="T28" t="s">
        <v>98</v>
      </c>
      <c r="U28" t="s">
        <v>98</v>
      </c>
      <c r="V28" t="s">
        <v>98</v>
      </c>
      <c r="W28" t="s">
        <v>98</v>
      </c>
      <c r="X28">
        <v>1160</v>
      </c>
    </row>
    <row r="29" spans="1:24" x14ac:dyDescent="0.3">
      <c r="A29" t="s">
        <v>59</v>
      </c>
      <c r="B29">
        <v>4</v>
      </c>
      <c r="C29" s="56">
        <v>1.57</v>
      </c>
      <c r="D29" s="56">
        <v>1.28</v>
      </c>
      <c r="E29" s="56">
        <v>1.57</v>
      </c>
      <c r="F29" s="56">
        <v>1.25</v>
      </c>
      <c r="G29" s="56">
        <v>1.57</v>
      </c>
      <c r="H29" s="56">
        <v>1.57</v>
      </c>
      <c r="I29" s="56">
        <v>0</v>
      </c>
      <c r="J29" s="56">
        <v>0</v>
      </c>
      <c r="K29">
        <v>0</v>
      </c>
      <c r="L29">
        <v>0</v>
      </c>
      <c r="M29" t="s">
        <v>98</v>
      </c>
      <c r="N29" t="s">
        <v>98</v>
      </c>
      <c r="O29" t="s">
        <v>98</v>
      </c>
      <c r="P29" t="s">
        <v>98</v>
      </c>
      <c r="Q29" t="s">
        <v>98</v>
      </c>
      <c r="R29" t="s">
        <v>98</v>
      </c>
      <c r="S29" t="s">
        <v>98</v>
      </c>
      <c r="T29" t="s">
        <v>98</v>
      </c>
      <c r="U29" t="s">
        <v>98</v>
      </c>
      <c r="V29" t="s">
        <v>98</v>
      </c>
      <c r="W29" t="s">
        <v>98</v>
      </c>
      <c r="X29" t="s">
        <v>98</v>
      </c>
    </row>
    <row r="30" spans="1:24" x14ac:dyDescent="0.3">
      <c r="A30" t="s">
        <v>99</v>
      </c>
      <c r="B30">
        <v>1</v>
      </c>
      <c r="C30" s="56">
        <v>0.62</v>
      </c>
      <c r="D30" s="56">
        <v>1.57</v>
      </c>
      <c r="E30" s="56">
        <v>0.62</v>
      </c>
      <c r="F30" s="56">
        <v>1.57</v>
      </c>
      <c r="G30" s="56">
        <v>1.57</v>
      </c>
      <c r="H30" s="56">
        <v>1.57</v>
      </c>
      <c r="I30" s="56">
        <v>0.96</v>
      </c>
      <c r="J30" s="56">
        <v>0</v>
      </c>
      <c r="K30">
        <v>63.01</v>
      </c>
      <c r="L30">
        <v>19880</v>
      </c>
      <c r="M30">
        <v>55.75</v>
      </c>
      <c r="N30">
        <v>47.95</v>
      </c>
      <c r="O30">
        <v>0.86</v>
      </c>
      <c r="P30">
        <v>46.89</v>
      </c>
      <c r="Q30">
        <v>4.1900000000000004</v>
      </c>
      <c r="R30">
        <v>4.9000000000000004</v>
      </c>
      <c r="S30">
        <v>0.35</v>
      </c>
      <c r="T30">
        <v>1.31</v>
      </c>
      <c r="U30">
        <v>0.44</v>
      </c>
      <c r="V30">
        <v>7.19</v>
      </c>
      <c r="W30">
        <v>343.12</v>
      </c>
      <c r="X30" t="s">
        <v>98</v>
      </c>
    </row>
    <row r="31" spans="1:24" x14ac:dyDescent="0.3">
      <c r="A31" t="s">
        <v>99</v>
      </c>
      <c r="B31">
        <v>2</v>
      </c>
      <c r="C31" s="56">
        <v>0.62</v>
      </c>
      <c r="D31" s="56">
        <v>1.57</v>
      </c>
      <c r="E31" s="56">
        <v>0.54</v>
      </c>
      <c r="F31" s="56">
        <v>1.57</v>
      </c>
      <c r="G31" s="56">
        <v>1.57</v>
      </c>
      <c r="H31" s="56">
        <v>1.57</v>
      </c>
      <c r="I31" s="56">
        <v>1.05</v>
      </c>
      <c r="J31" s="56">
        <v>0</v>
      </c>
      <c r="K31">
        <v>55.86</v>
      </c>
      <c r="L31">
        <v>23360</v>
      </c>
      <c r="M31">
        <v>55.1</v>
      </c>
      <c r="N31">
        <v>48.9</v>
      </c>
      <c r="O31">
        <v>0.89</v>
      </c>
      <c r="P31">
        <v>46.16</v>
      </c>
      <c r="Q31">
        <v>4.18</v>
      </c>
      <c r="R31">
        <v>4.7</v>
      </c>
      <c r="S31">
        <v>0.31</v>
      </c>
      <c r="T31">
        <v>1.29</v>
      </c>
      <c r="U31">
        <v>0.53</v>
      </c>
      <c r="V31">
        <v>6.56</v>
      </c>
      <c r="W31">
        <v>448.05</v>
      </c>
      <c r="X31" t="s">
        <v>98</v>
      </c>
    </row>
    <row r="32" spans="1:24" x14ac:dyDescent="0.3">
      <c r="A32" t="s">
        <v>99</v>
      </c>
      <c r="B32">
        <v>3</v>
      </c>
      <c r="C32" s="56">
        <v>0.7</v>
      </c>
      <c r="D32" s="56">
        <v>1.57</v>
      </c>
      <c r="E32" s="56">
        <v>0.57999999999999996</v>
      </c>
      <c r="F32" s="56">
        <v>1.57</v>
      </c>
      <c r="G32" s="56">
        <v>1.57</v>
      </c>
      <c r="H32" s="56">
        <v>1.57</v>
      </c>
      <c r="I32" s="56">
        <v>1.05</v>
      </c>
      <c r="J32" s="56">
        <v>0</v>
      </c>
      <c r="K32">
        <v>67.599999999999994</v>
      </c>
      <c r="L32">
        <v>20670</v>
      </c>
      <c r="M32">
        <v>51.92</v>
      </c>
      <c r="N32">
        <v>47.35</v>
      </c>
      <c r="O32">
        <v>0.91</v>
      </c>
      <c r="P32">
        <v>44.24</v>
      </c>
      <c r="Q32">
        <v>4.13</v>
      </c>
      <c r="R32">
        <v>4.8</v>
      </c>
      <c r="S32">
        <v>0.32</v>
      </c>
      <c r="T32">
        <v>1.29</v>
      </c>
      <c r="U32">
        <v>0.45</v>
      </c>
      <c r="V32">
        <v>6.57</v>
      </c>
      <c r="W32">
        <v>335.95</v>
      </c>
      <c r="X32" t="s">
        <v>98</v>
      </c>
    </row>
    <row r="33" spans="1:24" x14ac:dyDescent="0.3">
      <c r="A33" t="s">
        <v>99</v>
      </c>
      <c r="B33">
        <v>4</v>
      </c>
      <c r="C33" s="56">
        <v>1.28</v>
      </c>
      <c r="D33" s="56">
        <v>1.57</v>
      </c>
      <c r="E33" s="56">
        <v>1.17</v>
      </c>
      <c r="F33" s="56">
        <v>1.57</v>
      </c>
      <c r="G33" s="56">
        <v>1.57</v>
      </c>
      <c r="H33" s="56">
        <v>1.57</v>
      </c>
      <c r="I33" s="56">
        <v>0.42</v>
      </c>
      <c r="J33" s="56">
        <v>0.96</v>
      </c>
      <c r="K33">
        <v>70.709999999999994</v>
      </c>
      <c r="L33">
        <v>6060</v>
      </c>
      <c r="M33">
        <v>57.59</v>
      </c>
      <c r="N33">
        <v>48.99</v>
      </c>
      <c r="O33">
        <v>0.85</v>
      </c>
      <c r="P33">
        <v>47.84</v>
      </c>
      <c r="Q33">
        <v>4.18</v>
      </c>
      <c r="R33">
        <v>4.8</v>
      </c>
      <c r="S33">
        <v>0.41</v>
      </c>
      <c r="T33">
        <v>1.1000000000000001</v>
      </c>
      <c r="U33">
        <v>0.5</v>
      </c>
      <c r="V33">
        <v>4.55</v>
      </c>
      <c r="W33">
        <v>403.72</v>
      </c>
      <c r="X33" t="s">
        <v>98</v>
      </c>
    </row>
    <row r="34" spans="1:24" x14ac:dyDescent="0.3">
      <c r="A34" t="s">
        <v>100</v>
      </c>
      <c r="B34">
        <v>1</v>
      </c>
      <c r="C34" s="56">
        <v>1.1499999999999999</v>
      </c>
      <c r="D34" s="56">
        <v>1.57</v>
      </c>
      <c r="E34" s="56">
        <v>1.0900000000000001</v>
      </c>
      <c r="F34" s="56">
        <v>1.57</v>
      </c>
      <c r="G34" s="56" t="s">
        <v>98</v>
      </c>
      <c r="H34" s="56" t="s">
        <v>98</v>
      </c>
      <c r="I34" s="56">
        <v>0.52</v>
      </c>
      <c r="J34" s="56">
        <v>0.96</v>
      </c>
      <c r="K34">
        <v>71.81</v>
      </c>
      <c r="L34">
        <v>12880</v>
      </c>
      <c r="M34">
        <v>55.99</v>
      </c>
      <c r="N34">
        <v>50.9</v>
      </c>
      <c r="O34">
        <v>0.91</v>
      </c>
      <c r="P34">
        <v>49.66</v>
      </c>
      <c r="Q34">
        <v>4.16</v>
      </c>
      <c r="R34">
        <v>4.8</v>
      </c>
      <c r="S34">
        <v>0.41</v>
      </c>
      <c r="T34">
        <v>1.07</v>
      </c>
      <c r="U34">
        <v>0.44</v>
      </c>
      <c r="V34">
        <v>3.86</v>
      </c>
      <c r="W34">
        <v>366.2</v>
      </c>
      <c r="X34" t="s">
        <v>98</v>
      </c>
    </row>
    <row r="35" spans="1:24" x14ac:dyDescent="0.3">
      <c r="A35" t="s">
        <v>100</v>
      </c>
      <c r="B35">
        <v>2</v>
      </c>
      <c r="C35" s="56">
        <v>1.05</v>
      </c>
      <c r="D35" s="56">
        <v>1.57</v>
      </c>
      <c r="E35" s="56">
        <v>0.94</v>
      </c>
      <c r="F35" s="56">
        <v>1.57</v>
      </c>
      <c r="G35" s="56" t="s">
        <v>98</v>
      </c>
      <c r="H35" s="56" t="s">
        <v>98</v>
      </c>
      <c r="I35" s="56">
        <v>0.7</v>
      </c>
      <c r="J35" s="56">
        <v>0</v>
      </c>
      <c r="K35">
        <v>59.19</v>
      </c>
      <c r="L35">
        <v>17700</v>
      </c>
      <c r="M35">
        <v>52.4</v>
      </c>
      <c r="N35">
        <v>47.24</v>
      </c>
      <c r="O35">
        <v>0.9</v>
      </c>
      <c r="P35">
        <v>51.56</v>
      </c>
      <c r="Q35">
        <v>4.1100000000000003</v>
      </c>
      <c r="R35">
        <v>5.2</v>
      </c>
      <c r="S35">
        <v>0.44</v>
      </c>
      <c r="T35">
        <v>1.17</v>
      </c>
      <c r="U35">
        <v>0.5</v>
      </c>
      <c r="V35">
        <v>4.8899999999999997</v>
      </c>
      <c r="W35">
        <v>376.7</v>
      </c>
      <c r="X35" t="s">
        <v>98</v>
      </c>
    </row>
    <row r="36" spans="1:24" x14ac:dyDescent="0.3">
      <c r="A36" t="s">
        <v>100</v>
      </c>
      <c r="B36">
        <v>3</v>
      </c>
      <c r="C36" s="56">
        <v>1.05</v>
      </c>
      <c r="D36" s="56">
        <v>1.57</v>
      </c>
      <c r="E36" s="56">
        <v>0.85</v>
      </c>
      <c r="F36" s="56">
        <v>1.57</v>
      </c>
      <c r="G36" s="56" t="s">
        <v>98</v>
      </c>
      <c r="H36" s="56" t="s">
        <v>98</v>
      </c>
      <c r="I36" s="56">
        <v>0.79</v>
      </c>
      <c r="J36" s="56">
        <v>0</v>
      </c>
      <c r="K36">
        <v>66.27</v>
      </c>
      <c r="L36">
        <v>20800</v>
      </c>
      <c r="M36">
        <v>56.66</v>
      </c>
      <c r="N36">
        <v>46.9</v>
      </c>
      <c r="O36">
        <v>0.83</v>
      </c>
      <c r="P36">
        <v>49.42</v>
      </c>
      <c r="Q36">
        <v>4.22</v>
      </c>
      <c r="R36">
        <v>4.9000000000000004</v>
      </c>
      <c r="S36">
        <v>0.33</v>
      </c>
      <c r="T36">
        <v>1.27</v>
      </c>
      <c r="U36">
        <v>0.46</v>
      </c>
      <c r="V36">
        <v>6.49</v>
      </c>
      <c r="W36">
        <v>341.76</v>
      </c>
      <c r="X36" t="s">
        <v>98</v>
      </c>
    </row>
    <row r="37" spans="1:24" x14ac:dyDescent="0.3">
      <c r="A37" t="s">
        <v>100</v>
      </c>
      <c r="B37">
        <v>4</v>
      </c>
      <c r="C37" s="56">
        <v>0.87</v>
      </c>
      <c r="D37" s="56">
        <v>1.57</v>
      </c>
      <c r="E37" s="56">
        <v>0.82</v>
      </c>
      <c r="F37" s="56">
        <v>1.25</v>
      </c>
      <c r="G37" s="56" t="s">
        <v>98</v>
      </c>
      <c r="H37" s="56" t="s">
        <v>98</v>
      </c>
      <c r="I37" s="56">
        <v>0.79</v>
      </c>
      <c r="J37" s="56">
        <v>0.28999999999999998</v>
      </c>
      <c r="K37">
        <v>56.99</v>
      </c>
      <c r="L37">
        <v>10380</v>
      </c>
      <c r="M37">
        <v>50.64</v>
      </c>
      <c r="N37">
        <v>46.31</v>
      </c>
      <c r="O37">
        <v>0.91</v>
      </c>
      <c r="P37">
        <v>45.48</v>
      </c>
      <c r="Q37">
        <v>4.16</v>
      </c>
      <c r="R37">
        <v>5.0999999999999996</v>
      </c>
      <c r="S37">
        <v>0.41</v>
      </c>
      <c r="T37">
        <v>1.21</v>
      </c>
      <c r="U37">
        <v>0.51</v>
      </c>
      <c r="V37">
        <v>5.62</v>
      </c>
      <c r="W37">
        <v>432.77</v>
      </c>
      <c r="X37">
        <v>260</v>
      </c>
    </row>
    <row r="38" spans="1:24" x14ac:dyDescent="0.3">
      <c r="A38" t="s">
        <v>101</v>
      </c>
      <c r="C38" s="56" t="s">
        <v>102</v>
      </c>
    </row>
  </sheetData>
  <phoneticPr fontId="9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1"/>
  <sheetViews>
    <sheetView workbookViewId="0">
      <selection activeCell="K26" sqref="K26"/>
    </sheetView>
  </sheetViews>
  <sheetFormatPr defaultRowHeight="15" x14ac:dyDescent="0.3"/>
  <cols>
    <col min="1" max="1" width="17" customWidth="1"/>
    <col min="2" max="2" width="21.375" customWidth="1"/>
    <col min="3" max="3" width="23.125" customWidth="1"/>
    <col min="4" max="4" width="21.625" customWidth="1"/>
    <col min="5" max="5" width="23" customWidth="1"/>
    <col min="6" max="6" width="16.875" bestFit="1" customWidth="1"/>
    <col min="7" max="7" width="15.875" customWidth="1"/>
  </cols>
  <sheetData>
    <row r="2" spans="1:7" x14ac:dyDescent="0.3">
      <c r="A2" s="4" t="s">
        <v>26</v>
      </c>
      <c r="B2" s="4" t="s">
        <v>27</v>
      </c>
      <c r="C2" s="11" t="s">
        <v>11</v>
      </c>
      <c r="D2" s="43" t="s">
        <v>38</v>
      </c>
      <c r="E2" s="43" t="s">
        <v>60</v>
      </c>
      <c r="F2" s="43" t="s">
        <v>39</v>
      </c>
      <c r="G2" s="3"/>
    </row>
    <row r="3" spans="1:7" x14ac:dyDescent="0.3">
      <c r="A3" s="51" t="s">
        <v>71</v>
      </c>
      <c r="B3" s="4" t="s">
        <v>29</v>
      </c>
      <c r="C3" s="51" t="s">
        <v>72</v>
      </c>
      <c r="D3" s="4" t="s">
        <v>43</v>
      </c>
      <c r="E3" s="51" t="s">
        <v>73</v>
      </c>
      <c r="F3" s="4" t="s">
        <v>53</v>
      </c>
      <c r="G3" s="3"/>
    </row>
    <row r="4" spans="1:7" x14ac:dyDescent="0.3">
      <c r="A4" s="43" t="s">
        <v>61</v>
      </c>
      <c r="B4" s="4" t="s">
        <v>40</v>
      </c>
      <c r="C4" s="4" t="s">
        <v>28</v>
      </c>
      <c r="D4" s="51" t="s">
        <v>70</v>
      </c>
      <c r="E4" s="4" t="s">
        <v>41</v>
      </c>
      <c r="F4" s="4" t="s">
        <v>42</v>
      </c>
      <c r="G4" s="3"/>
    </row>
    <row r="5" spans="1:7" x14ac:dyDescent="0.3">
      <c r="A5" s="4" t="s">
        <v>62</v>
      </c>
      <c r="B5" s="51" t="s">
        <v>63</v>
      </c>
      <c r="C5" s="4" t="s">
        <v>54</v>
      </c>
      <c r="D5" s="4" t="s">
        <v>44</v>
      </c>
      <c r="E5" s="4" t="s">
        <v>45</v>
      </c>
      <c r="F5" s="4" t="s">
        <v>46</v>
      </c>
      <c r="G5" s="3"/>
    </row>
    <row r="6" spans="1:7" x14ac:dyDescent="0.3">
      <c r="A6" s="4" t="s">
        <v>47</v>
      </c>
      <c r="B6" s="53" t="s">
        <v>48</v>
      </c>
      <c r="C6" s="4" t="s">
        <v>49</v>
      </c>
      <c r="D6" s="4" t="s">
        <v>50</v>
      </c>
      <c r="E6" s="4" t="s">
        <v>51</v>
      </c>
      <c r="F6" s="51" t="s">
        <v>52</v>
      </c>
      <c r="G6" s="3"/>
    </row>
    <row r="7" spans="1:7" x14ac:dyDescent="0.3">
      <c r="A7" s="51" t="s">
        <v>75</v>
      </c>
      <c r="B7" s="51" t="s">
        <v>76</v>
      </c>
      <c r="C7" s="51" t="s">
        <v>77</v>
      </c>
      <c r="D7" s="51" t="s">
        <v>33</v>
      </c>
      <c r="E7" s="3"/>
      <c r="F7" s="3"/>
      <c r="G7" s="3"/>
    </row>
    <row r="8" spans="1:7" x14ac:dyDescent="0.3">
      <c r="A8" s="51" t="s">
        <v>30</v>
      </c>
      <c r="B8" s="51" t="s">
        <v>55</v>
      </c>
      <c r="C8" s="51" t="s">
        <v>31</v>
      </c>
      <c r="D8" s="51" t="s">
        <v>35</v>
      </c>
      <c r="E8" s="51" t="s">
        <v>36</v>
      </c>
      <c r="F8" s="51" t="s">
        <v>32</v>
      </c>
      <c r="G8" s="52" t="s">
        <v>56</v>
      </c>
    </row>
    <row r="9" spans="1:7" s="2" customFormat="1" x14ac:dyDescent="0.3">
      <c r="A9" s="4" t="s">
        <v>64</v>
      </c>
      <c r="B9" s="4" t="s">
        <v>65</v>
      </c>
      <c r="C9" s="4" t="s">
        <v>66</v>
      </c>
      <c r="D9" s="4" t="s">
        <v>67</v>
      </c>
      <c r="E9" s="4" t="s">
        <v>68</v>
      </c>
      <c r="F9" s="4" t="s">
        <v>69</v>
      </c>
      <c r="G9" s="51" t="s">
        <v>74</v>
      </c>
    </row>
    <row r="11" spans="1:7" x14ac:dyDescent="0.3">
      <c r="B11" s="54" t="s">
        <v>79</v>
      </c>
    </row>
    <row r="12" spans="1:7" x14ac:dyDescent="0.3">
      <c r="B12" s="54" t="s">
        <v>80</v>
      </c>
    </row>
    <row r="13" spans="1:7" x14ac:dyDescent="0.3">
      <c r="B13" s="54" t="s">
        <v>81</v>
      </c>
    </row>
    <row r="14" spans="1:7" x14ac:dyDescent="0.3">
      <c r="B14" s="55" t="s">
        <v>82</v>
      </c>
      <c r="C14" s="55" t="s">
        <v>88</v>
      </c>
      <c r="D14" s="55" t="s">
        <v>30</v>
      </c>
    </row>
    <row r="15" spans="1:7" x14ac:dyDescent="0.3">
      <c r="B15" s="55" t="s">
        <v>83</v>
      </c>
      <c r="C15" s="55" t="s">
        <v>89</v>
      </c>
      <c r="D15" s="55" t="s">
        <v>95</v>
      </c>
    </row>
    <row r="16" spans="1:7" x14ac:dyDescent="0.3">
      <c r="B16" s="55" t="s">
        <v>84</v>
      </c>
      <c r="C16" s="55" t="s">
        <v>90</v>
      </c>
      <c r="D16" s="55" t="s">
        <v>31</v>
      </c>
    </row>
    <row r="17" spans="2:4" x14ac:dyDescent="0.3">
      <c r="B17" s="55" t="s">
        <v>85</v>
      </c>
      <c r="C17" s="55" t="s">
        <v>91</v>
      </c>
      <c r="D17" s="55" t="s">
        <v>35</v>
      </c>
    </row>
    <row r="18" spans="2:4" x14ac:dyDescent="0.3">
      <c r="B18" s="55" t="s">
        <v>86</v>
      </c>
      <c r="C18" s="55" t="s">
        <v>92</v>
      </c>
      <c r="D18" s="55" t="s">
        <v>96</v>
      </c>
    </row>
    <row r="19" spans="2:4" x14ac:dyDescent="0.3">
      <c r="B19" s="55" t="s">
        <v>87</v>
      </c>
      <c r="C19" s="55" t="s">
        <v>78</v>
      </c>
      <c r="D19" s="55" t="s">
        <v>32</v>
      </c>
    </row>
    <row r="20" spans="2:4" x14ac:dyDescent="0.3">
      <c r="B20" s="3"/>
      <c r="C20" s="55" t="s">
        <v>93</v>
      </c>
      <c r="D20" s="55" t="s">
        <v>56</v>
      </c>
    </row>
    <row r="21" spans="2:4" x14ac:dyDescent="0.3">
      <c r="B21" s="3"/>
      <c r="C21" s="55" t="s">
        <v>94</v>
      </c>
      <c r="D21" s="55" t="s">
        <v>97</v>
      </c>
    </row>
  </sheetData>
  <phoneticPr fontId="9" type="noConversion"/>
  <pageMargins left="0.25" right="0.25" top="0.75" bottom="0.75" header="0.3" footer="0.3"/>
  <pageSetup scale="96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workbookViewId="0">
      <selection activeCell="K16" sqref="K16"/>
    </sheetView>
  </sheetViews>
  <sheetFormatPr defaultColWidth="8.875" defaultRowHeight="15" x14ac:dyDescent="0.3"/>
  <cols>
    <col min="1" max="1" width="10.125" style="1" bestFit="1" customWidth="1"/>
    <col min="2" max="2" width="4.375" style="1" bestFit="1" customWidth="1"/>
    <col min="3" max="4" width="6.625" style="1" bestFit="1" customWidth="1"/>
    <col min="5" max="16384" width="8.875" style="1"/>
  </cols>
  <sheetData>
    <row r="1" spans="1:4" x14ac:dyDescent="0.3">
      <c r="A1" s="1" t="s">
        <v>10</v>
      </c>
      <c r="B1" s="1" t="s">
        <v>11</v>
      </c>
      <c r="C1" s="1" t="s">
        <v>12</v>
      </c>
      <c r="D1" s="1" t="s">
        <v>0</v>
      </c>
    </row>
    <row r="2" spans="1:4" x14ac:dyDescent="0.3">
      <c r="A2" t="s">
        <v>13</v>
      </c>
      <c r="B2" s="1">
        <v>1</v>
      </c>
      <c r="C2" s="5">
        <v>25</v>
      </c>
      <c r="D2" s="5">
        <v>15</v>
      </c>
    </row>
    <row r="3" spans="1:4" x14ac:dyDescent="0.3">
      <c r="A3" t="s">
        <v>13</v>
      </c>
      <c r="B3" s="1">
        <v>2</v>
      </c>
      <c r="C3" s="5">
        <v>0</v>
      </c>
      <c r="D3" s="5">
        <v>0</v>
      </c>
    </row>
    <row r="4" spans="1:4" x14ac:dyDescent="0.3">
      <c r="A4" t="s">
        <v>13</v>
      </c>
      <c r="B4" s="1">
        <v>3</v>
      </c>
      <c r="C4" s="5">
        <v>0</v>
      </c>
      <c r="D4" s="5">
        <v>0</v>
      </c>
    </row>
    <row r="5" spans="1:4" x14ac:dyDescent="0.3">
      <c r="A5" t="s">
        <v>13</v>
      </c>
      <c r="B5" s="1">
        <v>4</v>
      </c>
      <c r="C5" s="5">
        <v>0</v>
      </c>
      <c r="D5" s="5">
        <v>0</v>
      </c>
    </row>
    <row r="6" spans="1:4" x14ac:dyDescent="0.3">
      <c r="A6" t="s">
        <v>14</v>
      </c>
      <c r="B6" s="1">
        <v>1</v>
      </c>
      <c r="C6" s="5">
        <v>0</v>
      </c>
      <c r="D6" s="5">
        <v>0</v>
      </c>
    </row>
    <row r="7" spans="1:4" x14ac:dyDescent="0.3">
      <c r="A7" t="s">
        <v>14</v>
      </c>
      <c r="B7" s="1">
        <v>2</v>
      </c>
      <c r="C7" s="5">
        <v>0</v>
      </c>
      <c r="D7" s="5">
        <v>0</v>
      </c>
    </row>
    <row r="8" spans="1:4" x14ac:dyDescent="0.3">
      <c r="A8" t="s">
        <v>14</v>
      </c>
      <c r="B8" s="1">
        <v>3</v>
      </c>
      <c r="C8" s="5">
        <v>0</v>
      </c>
      <c r="D8" s="5">
        <v>0</v>
      </c>
    </row>
    <row r="9" spans="1:4" x14ac:dyDescent="0.3">
      <c r="A9" t="s">
        <v>14</v>
      </c>
      <c r="B9" s="1">
        <v>4</v>
      </c>
      <c r="C9" s="5">
        <v>8.33</v>
      </c>
      <c r="D9" s="5">
        <v>1.67</v>
      </c>
    </row>
    <row r="10" spans="1:4" x14ac:dyDescent="0.3">
      <c r="A10" t="s">
        <v>15</v>
      </c>
      <c r="B10" s="1">
        <v>1</v>
      </c>
      <c r="C10" s="5">
        <v>0</v>
      </c>
      <c r="D10" s="5">
        <v>0</v>
      </c>
    </row>
    <row r="11" spans="1:4" x14ac:dyDescent="0.3">
      <c r="A11" t="s">
        <v>15</v>
      </c>
      <c r="B11" s="1">
        <v>2</v>
      </c>
      <c r="C11" s="5">
        <v>8.33</v>
      </c>
      <c r="D11" s="5">
        <v>1.67</v>
      </c>
    </row>
    <row r="12" spans="1:4" x14ac:dyDescent="0.3">
      <c r="A12" t="s">
        <v>15</v>
      </c>
      <c r="B12" s="1">
        <v>3</v>
      </c>
      <c r="C12" s="5">
        <v>8.33</v>
      </c>
      <c r="D12" s="5">
        <v>1.67</v>
      </c>
    </row>
    <row r="13" spans="1:4" x14ac:dyDescent="0.3">
      <c r="A13" t="s">
        <v>15</v>
      </c>
      <c r="B13" s="1">
        <v>4</v>
      </c>
      <c r="C13" s="5">
        <v>0</v>
      </c>
      <c r="D13" s="5">
        <v>0</v>
      </c>
    </row>
    <row r="14" spans="1:4" x14ac:dyDescent="0.3">
      <c r="A14" t="s">
        <v>16</v>
      </c>
      <c r="B14" s="1">
        <v>1</v>
      </c>
      <c r="C14" s="5">
        <v>0</v>
      </c>
      <c r="D14" s="5">
        <v>0</v>
      </c>
    </row>
    <row r="15" spans="1:4" x14ac:dyDescent="0.3">
      <c r="A15" t="s">
        <v>16</v>
      </c>
      <c r="B15" s="1">
        <v>2</v>
      </c>
      <c r="C15" s="5">
        <v>0</v>
      </c>
      <c r="D15" s="5">
        <v>0</v>
      </c>
    </row>
    <row r="16" spans="1:4" x14ac:dyDescent="0.3">
      <c r="A16" t="s">
        <v>16</v>
      </c>
      <c r="B16" s="1">
        <v>3</v>
      </c>
      <c r="C16" s="5">
        <v>8.33</v>
      </c>
      <c r="D16" s="5">
        <v>1.67</v>
      </c>
    </row>
    <row r="17" spans="1:4" x14ac:dyDescent="0.3">
      <c r="A17" t="s">
        <v>16</v>
      </c>
      <c r="B17" s="1">
        <v>4</v>
      </c>
      <c r="C17" s="5">
        <v>16.670000000000002</v>
      </c>
      <c r="D17" s="5">
        <v>5</v>
      </c>
    </row>
    <row r="18" spans="1:4" x14ac:dyDescent="0.3">
      <c r="A18" t="s">
        <v>17</v>
      </c>
      <c r="B18" s="1">
        <v>1</v>
      </c>
      <c r="C18" s="5">
        <v>0</v>
      </c>
      <c r="D18" s="5">
        <v>0</v>
      </c>
    </row>
    <row r="19" spans="1:4" x14ac:dyDescent="0.3">
      <c r="A19" t="s">
        <v>17</v>
      </c>
      <c r="B19" s="1">
        <v>2</v>
      </c>
      <c r="C19" s="5">
        <v>16.670000000000002</v>
      </c>
      <c r="D19" s="5">
        <v>13.33</v>
      </c>
    </row>
    <row r="20" spans="1:4" x14ac:dyDescent="0.3">
      <c r="A20" t="s">
        <v>17</v>
      </c>
      <c r="B20" s="1">
        <v>3</v>
      </c>
      <c r="C20" s="5">
        <v>0</v>
      </c>
      <c r="D20" s="5">
        <v>0</v>
      </c>
    </row>
    <row r="21" spans="1:4" x14ac:dyDescent="0.3">
      <c r="A21" t="s">
        <v>17</v>
      </c>
      <c r="B21" s="1">
        <v>4</v>
      </c>
      <c r="C21" s="5">
        <v>33.33</v>
      </c>
      <c r="D21" s="5">
        <v>16.670000000000002</v>
      </c>
    </row>
    <row r="22" spans="1:4" x14ac:dyDescent="0.3">
      <c r="A22" t="s">
        <v>1</v>
      </c>
      <c r="B22" s="1">
        <v>1</v>
      </c>
      <c r="C22" s="5">
        <v>0</v>
      </c>
      <c r="D22" s="5">
        <v>0</v>
      </c>
    </row>
    <row r="23" spans="1:4" x14ac:dyDescent="0.3">
      <c r="A23" t="s">
        <v>1</v>
      </c>
      <c r="B23" s="1">
        <v>2</v>
      </c>
      <c r="C23" s="5">
        <v>8.33</v>
      </c>
      <c r="D23" s="5">
        <v>1.67</v>
      </c>
    </row>
    <row r="24" spans="1:4" x14ac:dyDescent="0.3">
      <c r="A24" t="s">
        <v>1</v>
      </c>
      <c r="B24" s="1">
        <v>3</v>
      </c>
      <c r="C24" s="5">
        <v>0</v>
      </c>
      <c r="D24" s="5">
        <v>0</v>
      </c>
    </row>
    <row r="25" spans="1:4" x14ac:dyDescent="0.3">
      <c r="A25" t="s">
        <v>1</v>
      </c>
      <c r="B25" s="1">
        <v>4</v>
      </c>
      <c r="C25" s="5">
        <v>0</v>
      </c>
      <c r="D25" s="5">
        <v>0</v>
      </c>
    </row>
    <row r="26" spans="1:4" x14ac:dyDescent="0.3">
      <c r="A26" t="s">
        <v>2</v>
      </c>
      <c r="B26" s="1">
        <v>1</v>
      </c>
      <c r="C26" s="5">
        <v>100</v>
      </c>
      <c r="D26" s="5">
        <v>100</v>
      </c>
    </row>
    <row r="27" spans="1:4" x14ac:dyDescent="0.3">
      <c r="A27" t="s">
        <v>2</v>
      </c>
      <c r="B27" s="1">
        <v>2</v>
      </c>
      <c r="C27" s="5">
        <v>100</v>
      </c>
      <c r="D27" s="5">
        <v>100</v>
      </c>
    </row>
    <row r="28" spans="1:4" x14ac:dyDescent="0.3">
      <c r="A28" t="s">
        <v>2</v>
      </c>
      <c r="B28" s="1">
        <v>3</v>
      </c>
      <c r="C28" s="5">
        <v>100</v>
      </c>
      <c r="D28" s="5">
        <v>100</v>
      </c>
    </row>
    <row r="29" spans="1:4" x14ac:dyDescent="0.3">
      <c r="A29" t="s">
        <v>2</v>
      </c>
      <c r="B29" s="1">
        <v>4</v>
      </c>
      <c r="C29" s="5">
        <v>100</v>
      </c>
      <c r="D29" s="5">
        <v>100</v>
      </c>
    </row>
    <row r="30" spans="1:4" x14ac:dyDescent="0.3">
      <c r="A30" t="s">
        <v>3</v>
      </c>
      <c r="B30" s="1">
        <v>1</v>
      </c>
      <c r="C30" s="5">
        <v>91.67</v>
      </c>
      <c r="D30" s="5">
        <v>50</v>
      </c>
    </row>
    <row r="31" spans="1:4" x14ac:dyDescent="0.3">
      <c r="A31" t="s">
        <v>3</v>
      </c>
      <c r="B31" s="1">
        <v>2</v>
      </c>
      <c r="C31" s="5">
        <v>58.3</v>
      </c>
      <c r="D31" s="5">
        <v>31.7</v>
      </c>
    </row>
    <row r="32" spans="1:4" x14ac:dyDescent="0.3">
      <c r="A32" t="s">
        <v>3</v>
      </c>
      <c r="B32" s="1">
        <v>3</v>
      </c>
      <c r="C32" s="5">
        <v>75</v>
      </c>
      <c r="D32" s="5">
        <v>55</v>
      </c>
    </row>
    <row r="33" spans="1:4" x14ac:dyDescent="0.3">
      <c r="A33" t="s">
        <v>3</v>
      </c>
      <c r="B33" s="1">
        <v>4</v>
      </c>
      <c r="C33" s="5">
        <v>66.67</v>
      </c>
      <c r="D33" s="5">
        <v>43.33</v>
      </c>
    </row>
    <row r="34" spans="1:4" x14ac:dyDescent="0.3">
      <c r="A34" t="s">
        <v>4</v>
      </c>
      <c r="B34" s="1">
        <v>1</v>
      </c>
      <c r="C34" s="5">
        <v>33.299999999999997</v>
      </c>
      <c r="D34" s="5">
        <v>23.3</v>
      </c>
    </row>
    <row r="35" spans="1:4" x14ac:dyDescent="0.3">
      <c r="A35" t="s">
        <v>4</v>
      </c>
      <c r="B35" s="1">
        <v>2</v>
      </c>
      <c r="C35" s="5">
        <v>58.3</v>
      </c>
      <c r="D35" s="5">
        <v>43.3</v>
      </c>
    </row>
    <row r="36" spans="1:4" x14ac:dyDescent="0.3">
      <c r="A36" t="s">
        <v>4</v>
      </c>
      <c r="B36" s="1">
        <v>3</v>
      </c>
      <c r="C36" s="5">
        <v>70</v>
      </c>
      <c r="D36" s="5">
        <v>42</v>
      </c>
    </row>
    <row r="37" spans="1:4" x14ac:dyDescent="0.3">
      <c r="A37" t="s">
        <v>4</v>
      </c>
      <c r="B37" s="1">
        <v>4</v>
      </c>
      <c r="C37" s="5">
        <v>50</v>
      </c>
      <c r="D37" s="5">
        <v>33.299999999999997</v>
      </c>
    </row>
    <row r="38" spans="1:4" x14ac:dyDescent="0.3">
      <c r="A38" t="s">
        <v>5</v>
      </c>
      <c r="B38" s="1">
        <v>1</v>
      </c>
      <c r="C38" s="5">
        <v>33.33</v>
      </c>
      <c r="D38" s="5">
        <v>20</v>
      </c>
    </row>
    <row r="39" spans="1:4" x14ac:dyDescent="0.3">
      <c r="A39" t="s">
        <v>5</v>
      </c>
      <c r="B39" s="1">
        <v>2</v>
      </c>
      <c r="C39" s="5">
        <v>75</v>
      </c>
      <c r="D39" s="5">
        <v>45</v>
      </c>
    </row>
    <row r="40" spans="1:4" x14ac:dyDescent="0.3">
      <c r="A40" t="s">
        <v>5</v>
      </c>
      <c r="B40" s="1">
        <v>3</v>
      </c>
      <c r="C40" s="5">
        <v>50</v>
      </c>
      <c r="D40" s="5">
        <v>28.33</v>
      </c>
    </row>
    <row r="41" spans="1:4" x14ac:dyDescent="0.3">
      <c r="A41" t="s">
        <v>5</v>
      </c>
      <c r="B41" s="1">
        <v>4</v>
      </c>
      <c r="C41" s="5">
        <v>41.67</v>
      </c>
      <c r="D41" s="5">
        <v>23.33</v>
      </c>
    </row>
    <row r="42" spans="1:4" x14ac:dyDescent="0.3">
      <c r="A42" t="s">
        <v>6</v>
      </c>
      <c r="B42" s="1">
        <v>1</v>
      </c>
      <c r="C42" s="5">
        <v>50</v>
      </c>
      <c r="D42" s="5">
        <v>28.33</v>
      </c>
    </row>
    <row r="43" spans="1:4" x14ac:dyDescent="0.3">
      <c r="A43" t="s">
        <v>6</v>
      </c>
      <c r="B43" s="1">
        <v>2</v>
      </c>
      <c r="C43" s="5">
        <v>33.33</v>
      </c>
      <c r="D43" s="5">
        <v>20</v>
      </c>
    </row>
    <row r="44" spans="1:4" x14ac:dyDescent="0.3">
      <c r="A44" t="s">
        <v>6</v>
      </c>
      <c r="B44" s="1">
        <v>3</v>
      </c>
      <c r="C44" s="5">
        <v>66.67</v>
      </c>
      <c r="D44" s="5">
        <v>41.67</v>
      </c>
    </row>
    <row r="45" spans="1:4" x14ac:dyDescent="0.3">
      <c r="A45" t="s">
        <v>6</v>
      </c>
      <c r="B45" s="1">
        <v>4</v>
      </c>
      <c r="C45" s="5">
        <v>83.33</v>
      </c>
      <c r="D45" s="5">
        <v>43.33</v>
      </c>
    </row>
    <row r="46" spans="1:4" x14ac:dyDescent="0.3">
      <c r="A46" t="s">
        <v>7</v>
      </c>
      <c r="B46" s="1">
        <v>1</v>
      </c>
      <c r="C46" s="5">
        <v>100</v>
      </c>
      <c r="D46" s="5">
        <v>84</v>
      </c>
    </row>
    <row r="47" spans="1:4" x14ac:dyDescent="0.3">
      <c r="A47" t="s">
        <v>7</v>
      </c>
      <c r="B47" s="1">
        <v>2</v>
      </c>
      <c r="C47" s="5">
        <v>100</v>
      </c>
      <c r="D47" s="5">
        <v>65.45</v>
      </c>
    </row>
    <row r="48" spans="1:4" x14ac:dyDescent="0.3">
      <c r="A48" t="s">
        <v>7</v>
      </c>
      <c r="B48" s="1">
        <v>3</v>
      </c>
      <c r="C48" s="5">
        <v>100</v>
      </c>
      <c r="D48" s="5">
        <v>73.33</v>
      </c>
    </row>
    <row r="49" spans="1:4" x14ac:dyDescent="0.3">
      <c r="A49" t="s">
        <v>7</v>
      </c>
      <c r="B49" s="1">
        <v>4</v>
      </c>
      <c r="C49" s="5">
        <v>100</v>
      </c>
      <c r="D49" s="5">
        <v>88.33</v>
      </c>
    </row>
    <row r="50" spans="1:4" x14ac:dyDescent="0.3">
      <c r="A50" t="s">
        <v>8</v>
      </c>
      <c r="B50" s="1">
        <v>1</v>
      </c>
      <c r="C50" s="5">
        <v>100</v>
      </c>
      <c r="D50" s="5">
        <v>70</v>
      </c>
    </row>
    <row r="51" spans="1:4" x14ac:dyDescent="0.3">
      <c r="A51" t="s">
        <v>8</v>
      </c>
      <c r="B51" s="1">
        <v>2</v>
      </c>
      <c r="C51" s="5">
        <v>91.67</v>
      </c>
      <c r="D51" s="5">
        <v>66.67</v>
      </c>
    </row>
    <row r="52" spans="1:4" x14ac:dyDescent="0.3">
      <c r="A52" t="s">
        <v>8</v>
      </c>
      <c r="B52" s="1">
        <v>3</v>
      </c>
      <c r="C52" s="5">
        <v>100</v>
      </c>
      <c r="D52" s="5">
        <v>84</v>
      </c>
    </row>
    <row r="53" spans="1:4" x14ac:dyDescent="0.3">
      <c r="A53" t="s">
        <v>8</v>
      </c>
      <c r="B53" s="1">
        <v>4</v>
      </c>
      <c r="C53" s="5">
        <v>100</v>
      </c>
      <c r="D53" s="5">
        <v>68.33</v>
      </c>
    </row>
    <row r="54" spans="1:4" x14ac:dyDescent="0.3">
      <c r="A54" t="s">
        <v>9</v>
      </c>
      <c r="B54" s="1">
        <v>1</v>
      </c>
      <c r="C54" s="5">
        <v>75</v>
      </c>
      <c r="D54" s="5">
        <v>41.67</v>
      </c>
    </row>
    <row r="55" spans="1:4" x14ac:dyDescent="0.3">
      <c r="A55" t="s">
        <v>9</v>
      </c>
      <c r="B55" s="1">
        <v>2</v>
      </c>
      <c r="C55" s="5">
        <v>83.33</v>
      </c>
      <c r="D55" s="5">
        <v>50</v>
      </c>
    </row>
    <row r="56" spans="1:4" x14ac:dyDescent="0.3">
      <c r="A56" t="s">
        <v>9</v>
      </c>
      <c r="B56" s="1">
        <v>3</v>
      </c>
      <c r="C56" s="5">
        <v>91.67</v>
      </c>
      <c r="D56" s="5">
        <v>53.33</v>
      </c>
    </row>
    <row r="57" spans="1:4" x14ac:dyDescent="0.3">
      <c r="A57" t="s">
        <v>9</v>
      </c>
      <c r="B57" s="1">
        <v>4</v>
      </c>
      <c r="C57" s="5">
        <v>75</v>
      </c>
      <c r="D57" s="5">
        <v>41.67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Graft_Data_2018_19</vt:lpstr>
      <vt:lpstr>Trans</vt:lpstr>
      <vt:lpstr>Sheet1</vt:lpstr>
      <vt:lpstr>W% and DI Field Screening 2018</vt:lpstr>
      <vt:lpstr>Graft_Data_2018_19!Print_Area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2021-01-06T06:59:20Z</dcterms:modified>
</cp:coreProperties>
</file>